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Заявка" sheetId="3" r:id="rId1"/>
    <sheet name="отели" sheetId="4" state="hidden" r:id="rId2"/>
    <sheet name="Тип участия" sheetId="5" state="hidden" r:id="rId3"/>
  </sheets>
  <definedNames>
    <definedName name="Отель">отели!$B$2:$B$7</definedName>
  </definedNames>
  <calcPr calcId="152511" refMode="R1C1"/>
</workbook>
</file>

<file path=xl/calcChain.xml><?xml version="1.0" encoding="utf-8"?>
<calcChain xmlns="http://schemas.openxmlformats.org/spreadsheetml/2006/main">
  <c r="F37" i="3" l="1"/>
  <c r="F39" i="3"/>
  <c r="B6" i="4" l="1"/>
  <c r="B5" i="4"/>
  <c r="B4" i="4"/>
  <c r="B3" i="4"/>
  <c r="B2" i="4"/>
  <c r="D6" i="4"/>
  <c r="F13" i="4"/>
  <c r="F14" i="4"/>
  <c r="F15" i="4"/>
  <c r="F16" i="4"/>
  <c r="F12" i="4"/>
  <c r="G17" i="4"/>
  <c r="D2" i="4"/>
  <c r="F6" i="4" l="1"/>
  <c r="I39" i="3" l="1"/>
  <c r="I37" i="3"/>
  <c r="G39" i="3" l="1"/>
  <c r="G37" i="3"/>
  <c r="F5" i="4"/>
  <c r="F4" i="4"/>
  <c r="F3" i="4"/>
  <c r="F2" i="4"/>
  <c r="D5" i="4"/>
  <c r="D4" i="4"/>
  <c r="D3" i="4"/>
  <c r="I92" i="3" l="1"/>
  <c r="K92" i="3" s="1"/>
  <c r="I87" i="3"/>
  <c r="K87" i="3" s="1"/>
  <c r="I80" i="3"/>
  <c r="K80" i="3" s="1"/>
  <c r="I75" i="3"/>
  <c r="K75" i="3" s="1"/>
  <c r="I97" i="3" l="1"/>
  <c r="I98" i="3" s="1"/>
</calcChain>
</file>

<file path=xl/sharedStrings.xml><?xml version="1.0" encoding="utf-8"?>
<sst xmlns="http://schemas.openxmlformats.org/spreadsheetml/2006/main" count="116" uniqueCount="77">
  <si>
    <t>Web-site</t>
  </si>
  <si>
    <t>e-mail</t>
  </si>
  <si>
    <t>КПП</t>
  </si>
  <si>
    <t>Один день</t>
  </si>
  <si>
    <t>Два дня</t>
  </si>
  <si>
    <t>Стоимость 2-х мест</t>
  </si>
  <si>
    <t>=</t>
  </si>
  <si>
    <t>Категория</t>
  </si>
  <si>
    <t>х</t>
  </si>
  <si>
    <t>Один делегат</t>
  </si>
  <si>
    <t>2-3 делегата</t>
  </si>
  <si>
    <t>Более 3-х делегатов</t>
  </si>
  <si>
    <t>Одномест</t>
  </si>
  <si>
    <t>ID в ЭДО</t>
  </si>
  <si>
    <t>ЗАЯВКА НА УЧАСТИЕ / APPLICATION FOR PARTICIPATION</t>
  </si>
  <si>
    <t>Название компании /         Company name</t>
  </si>
  <si>
    <t>Почтовый адрес / Adress</t>
  </si>
  <si>
    <t>Страна/город  /  Country/Sity</t>
  </si>
  <si>
    <t>Рабочий телефон / Phone number</t>
  </si>
  <si>
    <t>Контактное лицо / Contact person</t>
  </si>
  <si>
    <t>Должность / Position</t>
  </si>
  <si>
    <t>Мобильный телефон / Mobile phone</t>
  </si>
  <si>
    <t>ПЛАТЕЛЬЩИК / PAYER</t>
  </si>
  <si>
    <t>Юридическое название /        Legal name</t>
  </si>
  <si>
    <t>Юридический адрес / Legal adress</t>
  </si>
  <si>
    <t>ИНН / Bank information</t>
  </si>
  <si>
    <t>ПРОФИЛЬ УЧАСТНИКА / PARTICIPANT PROFILE</t>
  </si>
  <si>
    <t>Количество делегатов | Number of delegates</t>
  </si>
  <si>
    <t>Тип участия | Type of participation</t>
  </si>
  <si>
    <t>Один день | One Day</t>
  </si>
  <si>
    <t>кол-во чел. | number of persons</t>
  </si>
  <si>
    <t>Два дня | Two Days</t>
  </si>
  <si>
    <t>Делегаты Участника | Participant Delegates</t>
  </si>
  <si>
    <t>Должность | Position</t>
  </si>
  <si>
    <t>Одномест. размещение (завтрак вкл.) | Single accommodation (breakfast incl.)</t>
  </si>
  <si>
    <t>Даты проживания | Dates of stay at the hotel</t>
  </si>
  <si>
    <t>Кол-во номеров |                Number of rooms</t>
  </si>
  <si>
    <t>Кол-во дней | Number of nights</t>
  </si>
  <si>
    <t>Двухмест. размещение  (завтрак вкл.) | Double accommodation (breakfast incl.)</t>
  </si>
  <si>
    <t>Кол-во номеров  |                       Number of rooms</t>
  </si>
  <si>
    <t>Выберете категорию номера |               Choose a room category:</t>
  </si>
  <si>
    <t>Выберете категорию номера |                   Choose a room category:</t>
  </si>
  <si>
    <t>ИТОГО Услуг по ЗАЯВКЕ на общую сумму | TOTAL Services on REQUEST for the total amount:</t>
  </si>
  <si>
    <t>Порядок оплаты |        Payment terms</t>
  </si>
  <si>
    <t>Предоставление закрывающих документов | Provision of closing documents</t>
  </si>
  <si>
    <t>Ф.И.О. | Full name:</t>
  </si>
  <si>
    <t>Дата | Data:</t>
  </si>
  <si>
    <t>Должность | Position:</t>
  </si>
  <si>
    <t>Подпись и печать | Signature and stamp:</t>
  </si>
  <si>
    <t>Почтовый адрес для корреспонденции | Post adress</t>
  </si>
  <si>
    <t>Всего к оплате | Total to be paid:</t>
  </si>
  <si>
    <t>Краткая информация о компании (не более 450 знаков с пробелами) / Information about the company (not more than 450 characters with spaces)</t>
  </si>
  <si>
    <t>Оплата осуществляется единовременно в полном размере |Payment is made at a time in full (100%)</t>
  </si>
  <si>
    <t xml:space="preserve">Collection </t>
  </si>
  <si>
    <t>Collection  Superior</t>
  </si>
  <si>
    <t>Collection Premium</t>
  </si>
  <si>
    <t>Executive mountain view</t>
  </si>
  <si>
    <t>Executive sea view</t>
  </si>
  <si>
    <r>
      <t xml:space="preserve">МЕЖДУНАРОДНЫЙ КОНТЕЙНЕРНЫЙ ФОРУМ  INTERNATIONAL CONTAINER FORUM                                               </t>
    </r>
    <r>
      <rPr>
        <b/>
        <sz val="20"/>
        <color theme="1"/>
        <rFont val="HebarExtraLight"/>
        <charset val="204"/>
      </rPr>
      <t>"ЕСЭ-2024"</t>
    </r>
    <r>
      <rPr>
        <b/>
        <sz val="16"/>
        <color theme="1"/>
        <rFont val="HebarExtraLight"/>
        <family val="2"/>
      </rPr>
      <t xml:space="preserve">
</t>
    </r>
  </si>
  <si>
    <t>УЧАСТНИК / PARTICIPANT "ЕСЭ-2024"</t>
  </si>
  <si>
    <t>ACCOMMODATION OF DELEGATES   RADISSON COLLECTION  5*</t>
  </si>
  <si>
    <t>ПРОЖИВАНИЕ ДЕЛЕГАТОВ              RADISSON COLLECTION 5*</t>
  </si>
  <si>
    <t>Настоящим Участник подтверждает своё участие в ЕСЭ-2024. Заполнение Участником и получение Организатором данной заявки означает полное согласие Участника с Договором на участие в форуме (публичная оферта), размещенным на сайте www.slet.su и обязательство произвести полную оплату заказанных услуг на основании выставленного Организатором счета в соответствии с вышеуказанным Порядком оплаты. В случае нарушения участником Порядка оплаты Организатор оставляет за собой право изменить в одностороннем порядке условия данной заявки.   |   The Participant hereby confirms his participation in the "ESE-2024" forum. Filling in by the Participant and receiving by the Organizer of this application means the full consent of the Participant to the Contract for participation in the forum (public offer) posted on the website www.slet.su and the obligation to make full payment for the ordered services on the basis of the invoice issued by the Organizer in accordance with the above Payment Procedure. In case of violation of the Payment Procedure by the participant, the Organizer reserves the right to unilaterally change the terms of this application.</t>
  </si>
  <si>
    <t>9-12 сентября</t>
  </si>
  <si>
    <t>По умолчанию 3-е суток с 9-го по 12-е сентября | As usually, 3 days, from the 9th to the 12th of September</t>
  </si>
  <si>
    <r>
      <rPr>
        <u/>
        <sz val="10"/>
        <color theme="1"/>
        <rFont val="Times New Roman"/>
        <family val="1"/>
        <charset val="204"/>
      </rPr>
      <t>Включает</t>
    </r>
    <r>
      <rPr>
        <sz val="10"/>
        <color theme="1"/>
        <rFont val="Times New Roman"/>
        <family val="1"/>
        <charset val="204"/>
      </rPr>
      <t xml:space="preserve">: участие во всех мероприятиях первого дня форума, включая деловую программу ЕСЭ-2024, питание (кофе-брейки, обед, ужин), размещение логотипа и информации об Участнике на сайте организатора, в общем инф. каталоге, комплект материалов и презентаций спикеров, фото- и видеоотчет |   </t>
    </r>
    <r>
      <rPr>
        <u/>
        <sz val="10"/>
        <color theme="1"/>
        <rFont val="Times New Roman"/>
        <family val="1"/>
        <charset val="204"/>
      </rPr>
      <t>Includes</t>
    </r>
    <r>
      <rPr>
        <sz val="10"/>
        <color theme="1"/>
        <rFont val="Times New Roman"/>
        <family val="1"/>
        <charset val="204"/>
      </rPr>
      <t>: participation in all events of the first day, including the business program of the "ESE-2024" and meals (coffee breaks, lunch, dinner), placement of the logo and information about the Participant on the Forum's website, a set of materials and presentations of speakers, photo and video report</t>
    </r>
  </si>
  <si>
    <r>
      <rPr>
        <u/>
        <sz val="10"/>
        <color theme="1"/>
        <rFont val="Times New Roman"/>
        <family val="1"/>
        <charset val="204"/>
      </rPr>
      <t>Включает</t>
    </r>
    <r>
      <rPr>
        <sz val="10"/>
        <color theme="1"/>
        <rFont val="Times New Roman"/>
        <family val="1"/>
        <charset val="204"/>
      </rPr>
      <t xml:space="preserve">:участие во всех мероприятиях 2-х дней форума, включая деловую программу ЕСЭ-2024, питание (кофе-брейки, обеды, ужин), размещение логотипа и информации об Участнике на сайте организатора, в общем инф. каталоге, комплект материалов и презентаций спикеров, фото- и видеоотчет | </t>
    </r>
    <r>
      <rPr>
        <u/>
        <sz val="10"/>
        <color theme="1"/>
        <rFont val="Times New Roman"/>
        <family val="1"/>
        <charset val="204"/>
      </rPr>
      <t>Includes</t>
    </r>
    <r>
      <rPr>
        <sz val="10"/>
        <color theme="1"/>
        <rFont val="Times New Roman"/>
        <family val="1"/>
        <charset val="204"/>
      </rPr>
      <t>: participation in all events of two days, including the business program of the "ESE-2024" and meals (coffee breaks, lunch, dinner), placement of the logo and information about the Participant on the Forum's website, a set of materials and presentations of speakers.</t>
    </r>
  </si>
  <si>
    <t>Мобильный телефон |  Phone number</t>
  </si>
  <si>
    <t>ФИО делегата 2 |  Delegate 2, full name</t>
  </si>
  <si>
    <t>ФИО делегата 1 | Delegate 1, full name</t>
  </si>
  <si>
    <t>ФИО делегата 3 | Delegate 3, full name</t>
  </si>
  <si>
    <t>Мобильный телефон | Phone number</t>
  </si>
  <si>
    <t>ФИО делегата 4 |  Delegate 4, full name</t>
  </si>
  <si>
    <t>ФИО делегата 5 | Delegate 5, full name</t>
  </si>
  <si>
    <t>ПОСМОТРЕТЬ ТИПЫ НОМЕРОВ</t>
  </si>
  <si>
    <t>TYPES OF ACCOMODATION</t>
  </si>
  <si>
    <t>10-11 сентября 2024, Сочи, Россия
Отель «Radisson Collection»   |                  10-11 of September 2024, Sochi, Russia
Hotel «Radisson Collection»
www.slet.su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</si>
</sst>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 #,##0\ &quot;₽&quot;_-;\-* #,##0\ &quot;₽&quot;_-;_-* &quot;-&quot;\ &quot;₽&quot;_-;_-@_-"/>
    <numFmt numFmtId="164" formatCode="#,##0\ &quot;₽&quot;"/>
  </numFmts>
  <fonts count="23">
    <font>
      <sz val="11"/>
      <color theme="1"/>
      <name val="Calibri"/>
      <family val="2"/>
      <scheme val="minor"/>
    </font>
    <font>
      <b/>
      <sz val="10"/>
      <color rgb="FF0070C0"/>
      <name val="Times New Roman"/>
      <family val="1"/>
      <charset val="204"/>
    </font>
    <font>
      <b/>
      <sz val="10"/>
      <color theme="1"/>
      <name val="Times New Roman"/>
      <family val="1"/>
      <charset val="204"/>
    </font>
    <font>
      <sz val="3"/>
      <color theme="1"/>
      <name val="Times New Roman"/>
      <family val="1"/>
      <charset val="204"/>
    </font>
    <font>
      <sz val="10"/>
      <color theme="1"/>
      <name val="Times New Roman"/>
      <family val="1"/>
      <charset val="204"/>
    </font>
    <font>
      <sz val="3"/>
      <color theme="1"/>
      <name val="Calibri"/>
      <family val="2"/>
      <charset val="204"/>
      <scheme val="minor"/>
    </font>
    <font>
      <sz val="10"/>
      <color theme="1"/>
      <name val="Calibri"/>
      <family val="2"/>
      <charset val="204"/>
      <scheme val="minor"/>
    </font>
    <font>
      <sz val="9"/>
      <color theme="1"/>
      <name val="Times New Roman"/>
      <family val="1"/>
      <charset val="204"/>
    </font>
    <font>
      <sz val="9"/>
      <color theme="1"/>
      <name val="Segoe UI Symbol"/>
      <family val="2"/>
    </font>
    <font>
      <sz val="11"/>
      <color theme="1"/>
      <name val="Times New Roman"/>
      <family val="1"/>
      <charset val="204"/>
    </font>
    <font>
      <b/>
      <sz val="4"/>
      <color theme="1"/>
      <name val="Times New Roman"/>
      <family val="1"/>
      <charset val="204"/>
    </font>
    <font>
      <b/>
      <sz val="10"/>
      <name val="Times New Roman"/>
      <family val="1"/>
      <charset val="204"/>
    </font>
    <font>
      <u/>
      <sz val="10"/>
      <color theme="1"/>
      <name val="Times New Roman"/>
      <family val="1"/>
      <charset val="204"/>
    </font>
    <font>
      <i/>
      <sz val="10"/>
      <color theme="1"/>
      <name val="Times New Roman"/>
      <family val="1"/>
      <charset val="204"/>
    </font>
    <font>
      <sz val="10"/>
      <color theme="1"/>
      <name val="Calibri"/>
      <family val="2"/>
      <scheme val="minor"/>
    </font>
    <font>
      <sz val="10"/>
      <name val="Times New Roman"/>
      <family val="1"/>
      <charset val="204"/>
    </font>
    <font>
      <b/>
      <sz val="16"/>
      <color theme="1"/>
      <name val="HebarExtraLight"/>
      <family val="2"/>
    </font>
    <font>
      <sz val="8"/>
      <color rgb="FF000000"/>
      <name val="Segoe UI"/>
      <family val="2"/>
      <charset val="204"/>
    </font>
    <font>
      <sz val="11"/>
      <color rgb="FF006100"/>
      <name val="Calibri"/>
      <family val="2"/>
      <charset val="204"/>
      <scheme val="minor"/>
    </font>
    <font>
      <b/>
      <sz val="20"/>
      <color theme="1"/>
      <name val="HebarExtraLight"/>
      <charset val="204"/>
    </font>
    <font>
      <sz val="11"/>
      <color theme="1"/>
      <name val="HebarExtraLight"/>
      <charset val="204"/>
    </font>
    <font>
      <i/>
      <u/>
      <sz val="10"/>
      <color theme="1"/>
      <name val="Times New Roman"/>
      <family val="1"/>
      <charset val="204"/>
    </font>
    <font>
      <u/>
      <sz val="11"/>
      <color theme="1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8" fillId="5" borderId="0" applyNumberFormat="0" applyBorder="0" applyAlignment="0" applyProtection="0"/>
    <xf numFmtId="0" fontId="22" fillId="0" borderId="0" applyNumberFormat="0" applyFill="0" applyBorder="0" applyAlignment="0" applyProtection="0"/>
  </cellStyleXfs>
  <cellXfs count="99">
    <xf numFmtId="0" fontId="0" fillId="0" borderId="0" xfId="0"/>
    <xf numFmtId="0" fontId="0" fillId="0" borderId="0" xfId="0" applyFill="1"/>
    <xf numFmtId="0" fontId="16" fillId="0" borderId="0" xfId="0" applyFont="1" applyAlignment="1" applyProtection="1">
      <alignment horizontal="center" vertical="center" wrapText="1"/>
      <protection hidden="1"/>
    </xf>
    <xf numFmtId="0" fontId="1" fillId="0" borderId="0" xfId="0" applyFont="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3" fillId="0" borderId="0" xfId="0" applyFont="1" applyAlignment="1" applyProtection="1">
      <alignment horizontal="right" vertical="center" wrapText="1"/>
      <protection hidden="1"/>
    </xf>
    <xf numFmtId="0" fontId="4" fillId="2" borderId="0" xfId="0" applyFont="1" applyFill="1" applyAlignment="1" applyProtection="1">
      <alignment horizontal="right" vertical="center" wrapText="1"/>
      <protection hidden="1"/>
    </xf>
    <xf numFmtId="0" fontId="3" fillId="2" borderId="0" xfId="0" applyFont="1" applyFill="1" applyAlignment="1" applyProtection="1">
      <alignment horizontal="right" vertical="center" wrapText="1"/>
      <protection hidden="1"/>
    </xf>
    <xf numFmtId="0" fontId="6" fillId="0" borderId="0" xfId="0" applyFont="1" applyAlignment="1" applyProtection="1">
      <alignment horizontal="right" vertical="center" wrapText="1"/>
      <protection hidden="1"/>
    </xf>
    <xf numFmtId="0" fontId="4" fillId="0" borderId="0" xfId="0" applyFont="1" applyAlignment="1" applyProtection="1">
      <alignment vertical="center" wrapText="1"/>
      <protection hidden="1"/>
    </xf>
    <xf numFmtId="0" fontId="4" fillId="0" borderId="0" xfId="0" applyFon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2" fillId="0" borderId="0" xfId="0" applyFont="1" applyAlignment="1" applyProtection="1">
      <alignment horizontal="right" vertical="center" wrapText="1"/>
      <protection hidden="1"/>
    </xf>
    <xf numFmtId="0" fontId="1" fillId="0" borderId="0" xfId="0" applyFont="1" applyAlignment="1" applyProtection="1">
      <alignment horizontal="right" vertical="top" wrapText="1"/>
      <protection hidden="1"/>
    </xf>
    <xf numFmtId="0" fontId="4" fillId="0" borderId="0" xfId="0" applyFont="1" applyAlignment="1" applyProtection="1">
      <alignment horizontal="right" vertical="center" wrapText="1"/>
      <protection hidden="1"/>
    </xf>
    <xf numFmtId="0" fontId="15" fillId="0" borderId="0" xfId="0" applyFont="1" applyAlignment="1" applyProtection="1">
      <alignment horizontal="left"/>
      <protection hidden="1"/>
    </xf>
    <xf numFmtId="0" fontId="11" fillId="0" borderId="0" xfId="0" applyFont="1" applyAlignment="1" applyProtection="1">
      <alignment horizontal="right"/>
      <protection hidden="1"/>
    </xf>
    <xf numFmtId="0" fontId="2" fillId="0" borderId="0" xfId="0" applyFont="1" applyFill="1" applyAlignment="1" applyProtection="1">
      <alignment horizontal="center"/>
      <protection hidden="1"/>
    </xf>
    <xf numFmtId="0" fontId="0" fillId="0" borderId="0" xfId="0" applyProtection="1">
      <protection hidden="1"/>
    </xf>
    <xf numFmtId="0" fontId="3" fillId="0" borderId="0" xfId="0" applyFont="1" applyAlignment="1" applyProtection="1">
      <alignment horizontal="right" vertical="center" wrapText="1"/>
      <protection locked="0" hidden="1"/>
    </xf>
    <xf numFmtId="0" fontId="4" fillId="0" borderId="0" xfId="0" applyFont="1" applyAlignment="1" applyProtection="1">
      <alignment horizontal="right" vertical="center" wrapText="1"/>
      <protection locked="0" hidden="1"/>
    </xf>
    <xf numFmtId="0" fontId="4" fillId="3" borderId="0" xfId="0" applyFont="1" applyFill="1" applyAlignment="1" applyProtection="1">
      <alignment horizontal="center" vertical="center" wrapText="1"/>
      <protection locked="0" hidden="1"/>
    </xf>
    <xf numFmtId="0" fontId="5" fillId="0" borderId="0" xfId="0" applyFont="1" applyAlignment="1" applyProtection="1">
      <alignment horizontal="right" vertical="center" wrapText="1"/>
      <protection locked="0" hidden="1"/>
    </xf>
    <xf numFmtId="0" fontId="0" fillId="0" borderId="0" xfId="0" applyProtection="1">
      <protection locked="0" hidden="1"/>
    </xf>
    <xf numFmtId="0" fontId="4" fillId="0" borderId="0" xfId="0" applyFont="1" applyProtection="1">
      <protection locked="0" hidden="1"/>
    </xf>
    <xf numFmtId="0" fontId="4" fillId="3" borderId="0" xfId="0" applyFont="1" applyFill="1" applyProtection="1">
      <protection locked="0" hidden="1"/>
    </xf>
    <xf numFmtId="0" fontId="4" fillId="0" borderId="0" xfId="0" applyFont="1" applyAlignment="1" applyProtection="1">
      <alignment horizontal="left" wrapText="1"/>
      <protection locked="0" hidden="1"/>
    </xf>
    <xf numFmtId="0" fontId="4" fillId="0" borderId="0" xfId="0" applyFont="1" applyAlignment="1" applyProtection="1">
      <alignment horizontal="right" vertical="center" wrapText="1"/>
      <protection locked="0" hidden="1"/>
    </xf>
    <xf numFmtId="0" fontId="1" fillId="0" borderId="0" xfId="0" applyFont="1" applyFill="1" applyAlignment="1" applyProtection="1">
      <alignment horizontal="right" wrapText="1"/>
      <protection locked="0" hidden="1"/>
    </xf>
    <xf numFmtId="0" fontId="4" fillId="0" borderId="0" xfId="0" applyFont="1" applyFill="1" applyAlignment="1" applyProtection="1">
      <alignment wrapText="1"/>
      <protection locked="0" hidden="1"/>
    </xf>
    <xf numFmtId="0" fontId="4" fillId="0" borderId="0" xfId="0" applyFont="1" applyFill="1" applyProtection="1">
      <protection locked="0" hidden="1"/>
    </xf>
    <xf numFmtId="0" fontId="4" fillId="0" borderId="0" xfId="0" applyFont="1" applyFill="1" applyAlignment="1" applyProtection="1">
      <alignment horizontal="center"/>
      <protection locked="0" hidden="1"/>
    </xf>
    <xf numFmtId="0" fontId="4" fillId="0" borderId="0" xfId="0" applyFont="1" applyFill="1" applyAlignment="1" applyProtection="1">
      <alignment horizontal="left"/>
      <protection locked="0" hidden="1"/>
    </xf>
    <xf numFmtId="0" fontId="4" fillId="3" borderId="0" xfId="0" applyFont="1" applyFill="1" applyAlignment="1" applyProtection="1">
      <alignment vertical="center" wrapText="1"/>
      <protection locked="0" hidden="1"/>
    </xf>
    <xf numFmtId="0" fontId="3" fillId="0" borderId="0" xfId="0" applyFont="1" applyAlignment="1" applyProtection="1">
      <alignment vertical="center" wrapText="1"/>
      <protection locked="0" hidden="1"/>
    </xf>
    <xf numFmtId="0" fontId="9" fillId="0" borderId="0" xfId="0" applyFont="1" applyAlignment="1" applyProtection="1">
      <alignment vertical="center" wrapText="1"/>
      <protection locked="0" hidden="1"/>
    </xf>
    <xf numFmtId="42" fontId="0" fillId="0" borderId="0" xfId="0" applyNumberFormat="1"/>
    <xf numFmtId="0" fontId="1" fillId="0" borderId="0" xfId="0" applyFont="1" applyAlignment="1" applyProtection="1">
      <alignment horizontal="right" wrapText="1"/>
      <protection hidden="1"/>
    </xf>
    <xf numFmtId="49" fontId="2" fillId="0" borderId="0" xfId="0" applyNumberFormat="1" applyFont="1" applyFill="1" applyProtection="1">
      <protection hidden="1"/>
    </xf>
    <xf numFmtId="49" fontId="2" fillId="0" borderId="0" xfId="0" applyNumberFormat="1" applyFont="1" applyFill="1" applyProtection="1">
      <protection locked="0" hidden="1"/>
    </xf>
    <xf numFmtId="164" fontId="2" fillId="0" borderId="0" xfId="0" applyNumberFormat="1" applyFont="1" applyProtection="1">
      <protection hidden="1"/>
    </xf>
    <xf numFmtId="164" fontId="2" fillId="4" borderId="0" xfId="0" applyNumberFormat="1" applyFont="1" applyFill="1" applyProtection="1">
      <protection hidden="1"/>
    </xf>
    <xf numFmtId="0" fontId="1" fillId="0" borderId="0" xfId="0" applyFont="1" applyAlignment="1" applyProtection="1">
      <alignment horizontal="right" vertical="top" wrapText="1"/>
      <protection hidden="1"/>
    </xf>
    <xf numFmtId="0" fontId="0" fillId="0" borderId="1" xfId="0" applyBorder="1"/>
    <xf numFmtId="0" fontId="18" fillId="5" borderId="0" xfId="1"/>
    <xf numFmtId="0" fontId="4" fillId="0" borderId="0" xfId="0" applyFont="1" applyAlignment="1" applyProtection="1">
      <alignment horizontal="right" vertical="center" wrapText="1"/>
      <protection locked="0" hidden="1"/>
    </xf>
    <xf numFmtId="0" fontId="4" fillId="0" borderId="0" xfId="0" applyFont="1" applyAlignment="1" applyProtection="1">
      <alignment horizontal="right" vertical="center" wrapText="1"/>
      <protection hidden="1"/>
    </xf>
    <xf numFmtId="0" fontId="2" fillId="0" borderId="0" xfId="0" applyFont="1" applyAlignment="1" applyProtection="1">
      <alignment horizontal="right" vertical="center" wrapText="1"/>
      <protection hidden="1"/>
    </xf>
    <xf numFmtId="0" fontId="20" fillId="0" borderId="0" xfId="0" applyFont="1" applyAlignment="1" applyProtection="1">
      <alignment vertical="center" wrapText="1"/>
      <protection hidden="1"/>
    </xf>
    <xf numFmtId="0" fontId="2" fillId="0" borderId="0" xfId="0" applyFont="1" applyAlignment="1" applyProtection="1">
      <alignment horizontal="left" wrapText="1"/>
      <protection hidden="1"/>
    </xf>
    <xf numFmtId="0" fontId="2" fillId="0" borderId="0" xfId="0" applyFont="1" applyAlignment="1" applyProtection="1">
      <alignment vertical="top" wrapText="1"/>
      <protection hidden="1"/>
    </xf>
    <xf numFmtId="0" fontId="4" fillId="0" borderId="0" xfId="0" applyFont="1" applyAlignment="1" applyProtection="1">
      <protection hidden="1"/>
    </xf>
    <xf numFmtId="0" fontId="21" fillId="0" borderId="0" xfId="0" applyFont="1" applyProtection="1">
      <protection locked="0" hidden="1"/>
    </xf>
    <xf numFmtId="0" fontId="4" fillId="0" borderId="0" xfId="0" applyFont="1" applyAlignment="1" applyProtection="1">
      <alignment horizontal="right" wrapText="1"/>
      <protection hidden="1"/>
    </xf>
    <xf numFmtId="0" fontId="4" fillId="0" borderId="0" xfId="0" applyFont="1" applyAlignment="1" applyProtection="1">
      <alignment horizontal="right" vertical="top" wrapText="1"/>
      <protection hidden="1"/>
    </xf>
    <xf numFmtId="0" fontId="22" fillId="0" borderId="0" xfId="2" applyAlignment="1" applyProtection="1">
      <alignment horizontal="right"/>
      <protection hidden="1"/>
    </xf>
    <xf numFmtId="0" fontId="22" fillId="0" borderId="0" xfId="2" applyAlignment="1" applyProtection="1">
      <alignment horizontal="right"/>
      <protection locked="0" hidden="1"/>
    </xf>
    <xf numFmtId="0" fontId="2" fillId="0" borderId="0" xfId="0" applyFont="1" applyAlignment="1" applyProtection="1">
      <alignment horizontal="left" wrapText="1"/>
      <protection locked="0" hidden="1"/>
    </xf>
    <xf numFmtId="0" fontId="2" fillId="3" borderId="0" xfId="0" applyFont="1" applyFill="1" applyAlignment="1" applyProtection="1">
      <alignment horizontal="left"/>
      <protection locked="0" hidden="1"/>
    </xf>
    <xf numFmtId="0" fontId="4" fillId="0" borderId="0" xfId="0" applyFont="1" applyAlignment="1" applyProtection="1">
      <alignment horizontal="right" wrapText="1"/>
      <protection hidden="1"/>
    </xf>
    <xf numFmtId="0" fontId="13" fillId="3" borderId="0" xfId="0" applyFont="1" applyFill="1" applyAlignment="1" applyProtection="1">
      <alignment horizontal="left"/>
      <protection locked="0" hidden="1"/>
    </xf>
    <xf numFmtId="0" fontId="4" fillId="3" borderId="0" xfId="0" applyFont="1" applyFill="1" applyAlignment="1" applyProtection="1">
      <alignment horizontal="left"/>
      <protection locked="0" hidden="1"/>
    </xf>
    <xf numFmtId="0" fontId="1" fillId="0" borderId="0" xfId="0" applyFont="1" applyAlignment="1" applyProtection="1">
      <alignment horizontal="right" vertical="center" wrapText="1"/>
      <protection hidden="1"/>
    </xf>
    <xf numFmtId="0" fontId="10"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right" vertical="center" wrapText="1"/>
      <protection hidden="1"/>
    </xf>
    <xf numFmtId="0" fontId="3" fillId="0" borderId="0" xfId="0" applyFont="1" applyAlignment="1" applyProtection="1">
      <alignment vertical="center" wrapText="1"/>
      <protection locked="0" hidden="1"/>
    </xf>
    <xf numFmtId="0" fontId="4" fillId="3" borderId="0" xfId="0" applyFont="1" applyFill="1" applyAlignment="1" applyProtection="1">
      <alignment vertical="center" wrapText="1"/>
      <protection locked="0" hidden="1"/>
    </xf>
    <xf numFmtId="0" fontId="5" fillId="0" borderId="0" xfId="0" applyFont="1" applyAlignment="1" applyProtection="1">
      <alignment vertical="center" wrapText="1"/>
      <protection locked="0" hidden="1"/>
    </xf>
    <xf numFmtId="0" fontId="3" fillId="0" borderId="0" xfId="0" applyFont="1" applyAlignment="1" applyProtection="1">
      <alignment horizontal="right" vertical="center" wrapText="1"/>
      <protection locked="0" hidden="1"/>
    </xf>
    <xf numFmtId="0" fontId="5" fillId="0" borderId="0" xfId="0" applyFont="1" applyAlignment="1" applyProtection="1">
      <alignment horizontal="right" vertical="center" wrapText="1"/>
      <protection locked="0" hidden="1"/>
    </xf>
    <xf numFmtId="0" fontId="6" fillId="0" borderId="0" xfId="0" applyFont="1" applyAlignment="1" applyProtection="1">
      <alignment horizontal="right" vertical="center" wrapText="1"/>
      <protection hidden="1"/>
    </xf>
    <xf numFmtId="0" fontId="6" fillId="3" borderId="0" xfId="0" applyFont="1" applyFill="1" applyAlignment="1" applyProtection="1">
      <alignment vertical="center" wrapText="1"/>
      <protection locked="0" hidden="1"/>
    </xf>
    <xf numFmtId="0" fontId="7" fillId="3" borderId="0" xfId="0" applyFont="1" applyFill="1" applyAlignment="1" applyProtection="1">
      <alignment vertical="center" wrapText="1"/>
      <protection locked="0" hidden="1"/>
    </xf>
    <xf numFmtId="0" fontId="4" fillId="3" borderId="0" xfId="0" applyFont="1" applyFill="1" applyAlignment="1" applyProtection="1">
      <alignment horizontal="center" vertical="center" wrapText="1"/>
      <protection locked="0" hidden="1"/>
    </xf>
    <xf numFmtId="0" fontId="2" fillId="0" borderId="0" xfId="0" applyFont="1" applyAlignment="1" applyProtection="1">
      <alignment horizontal="center" vertical="center" wrapText="1"/>
      <protection locked="0" hidden="1"/>
    </xf>
    <xf numFmtId="0" fontId="4" fillId="0" borderId="0" xfId="0" applyFont="1" applyAlignment="1" applyProtection="1">
      <alignment horizontal="left" wrapText="1"/>
      <protection hidden="1"/>
    </xf>
    <xf numFmtId="164" fontId="2" fillId="4" borderId="0" xfId="0" applyNumberFormat="1" applyFont="1" applyFill="1" applyAlignment="1" applyProtection="1">
      <alignment horizontal="center"/>
      <protection locked="0" hidden="1"/>
    </xf>
    <xf numFmtId="0" fontId="4" fillId="0" borderId="0" xfId="0" applyFont="1" applyAlignment="1" applyProtection="1">
      <alignment vertical="center" wrapText="1"/>
      <protection locked="0" hidden="1"/>
    </xf>
    <xf numFmtId="0" fontId="4" fillId="0" borderId="0" xfId="0" applyFont="1" applyAlignment="1" applyProtection="1">
      <alignment horizontal="right" vertical="center" wrapText="1"/>
      <protection locked="0" hidden="1"/>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4" fillId="3" borderId="0" xfId="0" applyFont="1" applyFill="1" applyAlignment="1" applyProtection="1">
      <alignment horizontal="left" vertical="top"/>
      <protection locked="0" hidden="1"/>
    </xf>
    <xf numFmtId="0" fontId="4" fillId="0" borderId="0" xfId="0" applyFont="1" applyAlignment="1" applyProtection="1">
      <alignment horizontal="right" vertical="center" wrapText="1"/>
      <protection hidden="1"/>
    </xf>
    <xf numFmtId="0" fontId="9" fillId="0" borderId="0" xfId="0" applyFont="1" applyAlignment="1" applyProtection="1">
      <alignment vertical="center" wrapText="1"/>
      <protection locked="0" hidden="1"/>
    </xf>
    <xf numFmtId="0" fontId="8" fillId="0" borderId="0" xfId="0" applyFont="1" applyAlignment="1" applyProtection="1">
      <alignment horizontal="center" vertical="center" wrapText="1"/>
      <protection locked="0" hidden="1"/>
    </xf>
    <xf numFmtId="0" fontId="0" fillId="0" borderId="0" xfId="0" applyAlignment="1" applyProtection="1">
      <alignment horizontal="center"/>
      <protection locked="0" hidden="1"/>
    </xf>
    <xf numFmtId="0" fontId="14" fillId="0" borderId="0" xfId="0" applyFont="1" applyAlignment="1" applyProtection="1">
      <alignment horizontal="left" wrapText="1"/>
      <protection hidden="1"/>
    </xf>
    <xf numFmtId="0" fontId="11" fillId="0" borderId="0" xfId="0" applyFont="1" applyAlignment="1" applyProtection="1">
      <alignment horizontal="right"/>
      <protection hidden="1"/>
    </xf>
    <xf numFmtId="0" fontId="16" fillId="0" borderId="0" xfId="0" applyFont="1" applyAlignment="1" applyProtection="1">
      <alignment horizontal="center" wrapText="1"/>
      <protection hidden="1"/>
    </xf>
    <xf numFmtId="0" fontId="0" fillId="0" borderId="0" xfId="0" applyAlignment="1" applyProtection="1">
      <alignment horizontal="center"/>
      <protection hidden="1"/>
    </xf>
    <xf numFmtId="164" fontId="2" fillId="4" borderId="0" xfId="0" applyNumberFormat="1" applyFont="1" applyFill="1" applyAlignment="1" applyProtection="1">
      <alignment horizontal="center"/>
      <protection hidden="1"/>
    </xf>
    <xf numFmtId="0" fontId="4" fillId="0" borderId="0" xfId="0" applyFont="1" applyAlignment="1" applyProtection="1">
      <alignment horizontal="center"/>
      <protection locked="0" hidden="1"/>
    </xf>
    <xf numFmtId="0" fontId="13" fillId="3" borderId="0" xfId="0" applyFont="1" applyFill="1" applyAlignment="1" applyProtection="1">
      <alignment horizontal="left" vertical="center"/>
      <protection locked="0" hidden="1"/>
    </xf>
    <xf numFmtId="0" fontId="4" fillId="3" borderId="0" xfId="0" applyFont="1" applyFill="1" applyAlignment="1" applyProtection="1">
      <alignment horizontal="left" vertical="center"/>
      <protection locked="0" hidden="1"/>
    </xf>
    <xf numFmtId="0" fontId="4" fillId="3" borderId="0" xfId="0" applyFont="1" applyFill="1" applyAlignment="1" applyProtection="1">
      <alignment horizontal="center"/>
      <protection locked="0" hidden="1"/>
    </xf>
    <xf numFmtId="0" fontId="1" fillId="0" borderId="0" xfId="0" applyFont="1" applyAlignment="1" applyProtection="1">
      <alignment horizontal="right" vertical="top" wrapText="1"/>
      <protection hidden="1"/>
    </xf>
  </cellXfs>
  <cellStyles count="3">
    <cellStyle name="Гиперссылка" xfId="2" builtinId="8"/>
    <cellStyle name="Обычный" xfId="0" builtinId="0"/>
    <cellStyle name="Хороший" xfId="1" builtinId="26"/>
  </cellStyles>
  <dxfs count="4">
    <dxf>
      <numFmt numFmtId="32" formatCode="_-* #,##0\ &quot;₽&quot;_-;\-* #,##0\ &quot;₽&quot;_-;_-* &quot;-&quot;\ &quot;₽&quot;_-;_-@_-"/>
    </dxf>
    <dxf>
      <numFmt numFmtId="32" formatCode="_-* #,##0\ &quot;₽&quot;_-;\-* #,##0\ &quot;₽&quot;_-;_-* &quot;-&quot;\ &quot;₽&quot;_-;_-@_-"/>
    </dxf>
    <dxf>
      <numFmt numFmtId="32" formatCode="_-* #,##0\ &quot;₽&quot;_-;\-* #,##0\ &quot;₽&quot;_-;_-* &quot;-&quot;\ &quot;₽&quot;_-;_-@_-"/>
    </dxf>
    <dxf>
      <numFmt numFmtId="32" formatCode="_-* #,##0\ &quot;₽&quot;_-;\-* #,##0\ &quot;₽&quot;_-;_-* &quot;-&quot;\ &quot;₽&quot;_-;_-@_-"/>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27</xdr:row>
          <xdr:rowOff>7620</xdr:rowOff>
        </xdr:from>
        <xdr:to>
          <xdr:col>3</xdr:col>
          <xdr:colOff>632460</xdr:colOff>
          <xdr:row>27</xdr:row>
          <xdr:rowOff>190500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Оператор контейнерного поезда | Container train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190500</xdr:rowOff>
        </xdr:from>
        <xdr:to>
          <xdr:col>2</xdr:col>
          <xdr:colOff>365760</xdr:colOff>
          <xdr:row>29</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Экспедитор | Forwarder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28</xdr:row>
          <xdr:rowOff>190500</xdr:rowOff>
        </xdr:from>
        <xdr:to>
          <xdr:col>2</xdr:col>
          <xdr:colOff>883920</xdr:colOff>
          <xdr:row>30</xdr:row>
          <xdr:rowOff>45720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Порт / Терминал  | Sea port/Dry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7620</xdr:rowOff>
        </xdr:from>
        <xdr:to>
          <xdr:col>1</xdr:col>
          <xdr:colOff>723900</xdr:colOff>
          <xdr:row>31</xdr:row>
          <xdr:rowOff>22860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Другое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0</xdr:rowOff>
        </xdr:from>
        <xdr:to>
          <xdr:col>10</xdr:col>
          <xdr:colOff>381000</xdr:colOff>
          <xdr:row>27</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Судоходная компания | Shipping 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182880</xdr:rowOff>
        </xdr:from>
        <xdr:to>
          <xdr:col>10</xdr:col>
          <xdr:colOff>853440</xdr:colOff>
          <xdr:row>29</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Собственник ПС / КТК  | Rail stock/Containers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152400</xdr:rowOff>
        </xdr:from>
        <xdr:to>
          <xdr:col>8</xdr:col>
          <xdr:colOff>68580</xdr:colOff>
          <xdr:row>30</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Грузовладелец | Cargo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4</xdr:col>
          <xdr:colOff>502920</xdr:colOff>
          <xdr:row>102</xdr:row>
          <xdr:rowOff>45720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документы посредством ЭДО | Electronic document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30480</xdr:rowOff>
        </xdr:from>
        <xdr:to>
          <xdr:col>2</xdr:col>
          <xdr:colOff>609600</xdr:colOff>
          <xdr:row>102</xdr:row>
          <xdr:rowOff>274320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Направить оригиналы почтой | By post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266700</xdr:rowOff>
        </xdr:from>
        <xdr:to>
          <xdr:col>5</xdr:col>
          <xdr:colOff>0</xdr:colOff>
          <xdr:row>105</xdr:row>
          <xdr:rowOff>7620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ru-RU" sz="800" b="0" i="0" u="none" strike="noStrike" baseline="0">
                  <a:solidFill>
                    <a:srgbClr val="000000"/>
                  </a:solidFill>
                  <a:latin typeface="Segoe UI"/>
                  <a:cs typeface="Segoe UI"/>
                </a:rPr>
                <a:t>Передать оригиналы представителю Участника на Форуме | On the Forum</a:t>
              </a:r>
            </a:p>
          </xdr:txBody>
        </xdr:sp>
        <xdr:clientData/>
      </xdr:twoCellAnchor>
    </mc:Choice>
    <mc:Fallback/>
  </mc:AlternateContent>
  <xdr:twoCellAnchor editAs="oneCell">
    <xdr:from>
      <xdr:col>8</xdr:col>
      <xdr:colOff>44098</xdr:colOff>
      <xdr:row>0</xdr:row>
      <xdr:rowOff>285750</xdr:rowOff>
    </xdr:from>
    <xdr:to>
      <xdr:col>10</xdr:col>
      <xdr:colOff>1065167</xdr:colOff>
      <xdr:row>0</xdr:row>
      <xdr:rowOff>940593</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1692" y="285750"/>
          <a:ext cx="1806881" cy="654843"/>
        </a:xfrm>
        <a:prstGeom prst="rect">
          <a:avLst/>
        </a:prstGeom>
      </xdr:spPr>
    </xdr:pic>
    <xdr:clientData/>
  </xdr:twoCellAnchor>
</xdr:wsDr>
</file>

<file path=xl/tables/table1.xml><?xml version="1.0" encoding="utf-8"?>
<table xmlns="http://schemas.openxmlformats.org/spreadsheetml/2006/main" id="1" name="Таблица1" displayName="Таблица1" ref="B1:B8" totalsRowCount="1">
  <autoFilter ref="B1:B7"/>
  <tableColumns count="1">
    <tableColumn id="1" name="Категория"/>
  </tableColumns>
  <tableStyleInfo name="TableStyleMedium2" showFirstColumn="0" showLastColumn="0" showRowStripes="1" showColumnStripes="0"/>
</table>
</file>

<file path=xl/tables/table2.xml><?xml version="1.0" encoding="utf-8"?>
<table xmlns="http://schemas.openxmlformats.org/spreadsheetml/2006/main" id="2" name="Таблица2" displayName="Таблица2" ref="D1:D8" totalsRowCount="1">
  <autoFilter ref="D1:D7"/>
  <tableColumns count="1">
    <tableColumn id="1" name="Одномест" dataDxfId="3" totalsRowDxfId="2"/>
  </tableColumns>
  <tableStyleInfo name="TableStyleMedium2" showFirstColumn="0" showLastColumn="0" showRowStripes="1" showColumnStripes="0"/>
</table>
</file>

<file path=xl/tables/table3.xml><?xml version="1.0" encoding="utf-8"?>
<table xmlns="http://schemas.openxmlformats.org/spreadsheetml/2006/main" id="3" name="Таблица3" displayName="Таблица3" ref="F1:F8" totalsRowCount="1">
  <autoFilter ref="F1:F7"/>
  <tableColumns count="1">
    <tableColumn id="1" name="Стоимость 2-х мест" dataDxfId="1" totalsRow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radissonhotels.com/en-us/hotels/radisson-collection-resort-sochi-spa/rooms?facilitatorId=RHGSEM&amp;cid=a%3Aps+b%3Ayan+c%3Aemea+i%3Abrand+e%3Arco+d%3Aeerut+r%3Abrt+f%3Aru-RU+g%3Aho+h%3ARUAERPAR+v%3Acf&amp;etext=&amp;yclid=16633409576369127423" TargetMode="External"/><Relationship Id="rId1" Type="http://schemas.openxmlformats.org/officeDocument/2006/relationships/hyperlink" Target="https://www.radissonhotels.com/ru-ru/hotels/radisson-collection-resort-sochi-spa/rooms?facilitatorId=RHGSEM&amp;cid=a%3Aps+b%3Ayan+c%3Aemea+i%3Abrand+e%3Arco+d%3Aeerut+r%3Abrt+f%3Aru-RU+g%3Aho+h%3ARUAERPAR+v%3Acf&amp;etext=&amp;yclid=16633409576369127423"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4"/>
  <sheetViews>
    <sheetView tabSelected="1" topLeftCell="A31" zoomScale="90" zoomScaleNormal="90" workbookViewId="0">
      <selection activeCell="I37" activeCellId="13" sqref="F37:G37 F39:G39 I75 I80 I87 I92 I97:K97 I98:K98 K92 K87 K80 K75 I39:K39 I37:K37"/>
    </sheetView>
  </sheetViews>
  <sheetFormatPr defaultRowHeight="15.75" customHeight="1"/>
  <cols>
    <col min="1" max="1" width="41.33203125" customWidth="1"/>
    <col min="2" max="2" width="22.5546875" customWidth="1"/>
    <col min="3" max="3" width="17.109375" customWidth="1"/>
    <col min="4" max="4" width="9.6640625" customWidth="1"/>
    <col min="5" max="5" width="9.33203125" customWidth="1"/>
    <col min="6" max="6" width="9.6640625" customWidth="1"/>
    <col min="7" max="7" width="9.21875" customWidth="1"/>
    <col min="8" max="8" width="1.6640625" customWidth="1"/>
    <col min="9" max="9" width="10" customWidth="1"/>
    <col min="10" max="10" width="1.88671875" customWidth="1"/>
    <col min="11" max="11" width="16.6640625" customWidth="1"/>
  </cols>
  <sheetData>
    <row r="1" spans="1:11" ht="102" customHeight="1">
      <c r="A1" s="50" t="s">
        <v>76</v>
      </c>
      <c r="B1" s="91" t="s">
        <v>58</v>
      </c>
      <c r="C1" s="91"/>
      <c r="D1" s="91"/>
      <c r="E1" s="91"/>
      <c r="F1" s="91"/>
      <c r="G1" s="91"/>
      <c r="H1" s="2"/>
      <c r="I1" s="92"/>
      <c r="J1" s="92"/>
      <c r="K1" s="92"/>
    </row>
    <row r="2" spans="1:11" ht="5.25" customHeight="1">
      <c r="A2" s="64"/>
      <c r="B2" s="65"/>
      <c r="C2" s="65"/>
      <c r="D2" s="65"/>
      <c r="E2" s="65"/>
      <c r="F2" s="65"/>
      <c r="G2" s="65"/>
      <c r="H2" s="65"/>
      <c r="I2" s="65"/>
      <c r="J2" s="65"/>
      <c r="K2" s="65"/>
    </row>
    <row r="3" spans="1:11" ht="15.75" customHeight="1">
      <c r="A3" s="64"/>
      <c r="B3" s="66" t="s">
        <v>14</v>
      </c>
      <c r="C3" s="66"/>
      <c r="D3" s="66"/>
      <c r="E3" s="66"/>
      <c r="F3" s="66"/>
      <c r="G3" s="66"/>
      <c r="H3" s="66"/>
      <c r="I3" s="66"/>
      <c r="J3" s="66"/>
      <c r="K3" s="66"/>
    </row>
    <row r="4" spans="1:11" ht="27.75" customHeight="1">
      <c r="A4" s="3" t="s">
        <v>59</v>
      </c>
      <c r="B4" s="67"/>
      <c r="C4" s="67"/>
      <c r="D4" s="67"/>
      <c r="E4" s="67"/>
      <c r="F4" s="67"/>
      <c r="G4" s="67"/>
      <c r="H4" s="67"/>
      <c r="I4" s="67"/>
      <c r="J4" s="67"/>
      <c r="K4" s="67"/>
    </row>
    <row r="5" spans="1:11" ht="3" customHeight="1">
      <c r="A5" s="21"/>
      <c r="B5" s="68"/>
      <c r="C5" s="68"/>
      <c r="D5" s="68"/>
      <c r="E5" s="68"/>
      <c r="F5" s="68"/>
      <c r="G5" s="68"/>
      <c r="H5" s="68"/>
      <c r="I5" s="68"/>
      <c r="J5" s="68"/>
      <c r="K5" s="68"/>
    </row>
    <row r="6" spans="1:11" ht="26.25" customHeight="1">
      <c r="A6" s="4" t="s">
        <v>15</v>
      </c>
      <c r="B6" s="69"/>
      <c r="C6" s="69"/>
      <c r="D6" s="69"/>
      <c r="E6" s="69"/>
      <c r="F6" s="69"/>
      <c r="G6" s="69"/>
      <c r="H6" s="69"/>
      <c r="I6" s="69"/>
      <c r="J6" s="69"/>
      <c r="K6" s="69"/>
    </row>
    <row r="7" spans="1:11" ht="3" customHeight="1">
      <c r="A7" s="5"/>
      <c r="B7" s="68"/>
      <c r="C7" s="68"/>
      <c r="D7" s="68"/>
      <c r="E7" s="68"/>
      <c r="F7" s="68"/>
      <c r="G7" s="68"/>
      <c r="H7" s="68"/>
      <c r="I7" s="68"/>
      <c r="J7" s="68"/>
      <c r="K7" s="68"/>
    </row>
    <row r="8" spans="1:11" ht="15.75" customHeight="1">
      <c r="A8" s="4" t="s">
        <v>17</v>
      </c>
      <c r="B8" s="76"/>
      <c r="C8" s="76"/>
      <c r="D8" s="76"/>
      <c r="E8" s="76"/>
      <c r="F8" s="76"/>
      <c r="G8" s="76"/>
      <c r="H8" s="76"/>
      <c r="I8" s="76"/>
      <c r="J8" s="76"/>
      <c r="K8" s="76"/>
    </row>
    <row r="9" spans="1:11" ht="3" customHeight="1">
      <c r="A9" s="5"/>
      <c r="B9" s="71"/>
      <c r="C9" s="71"/>
      <c r="D9" s="71"/>
      <c r="E9" s="71"/>
      <c r="F9" s="72"/>
      <c r="G9" s="72"/>
      <c r="H9" s="24"/>
      <c r="I9" s="70"/>
      <c r="J9" s="70"/>
      <c r="K9" s="70"/>
    </row>
    <row r="10" spans="1:11" ht="15.75" customHeight="1">
      <c r="A10" s="4" t="s">
        <v>16</v>
      </c>
      <c r="B10" s="69"/>
      <c r="C10" s="69"/>
      <c r="D10" s="69"/>
      <c r="E10" s="69"/>
      <c r="F10" s="69"/>
      <c r="G10" s="69"/>
      <c r="H10" s="69"/>
      <c r="I10" s="69"/>
      <c r="J10" s="69"/>
      <c r="K10" s="69"/>
    </row>
    <row r="11" spans="1:11" ht="3" customHeight="1">
      <c r="A11" s="5"/>
      <c r="B11" s="71"/>
      <c r="C11" s="71"/>
      <c r="D11" s="71"/>
      <c r="E11" s="71"/>
      <c r="F11" s="72"/>
      <c r="G11" s="72"/>
      <c r="H11" s="24"/>
      <c r="I11" s="70"/>
      <c r="J11" s="70"/>
      <c r="K11" s="70"/>
    </row>
    <row r="12" spans="1:11" ht="15.75" customHeight="1">
      <c r="A12" s="4" t="s">
        <v>18</v>
      </c>
      <c r="B12" s="69"/>
      <c r="C12" s="69"/>
      <c r="D12" s="69"/>
      <c r="E12" s="69"/>
      <c r="F12" s="73" t="s">
        <v>0</v>
      </c>
      <c r="G12" s="73"/>
      <c r="H12" s="8"/>
      <c r="I12" s="74"/>
      <c r="J12" s="74"/>
      <c r="K12" s="74"/>
    </row>
    <row r="13" spans="1:11" ht="3" customHeight="1">
      <c r="A13" s="5"/>
      <c r="B13" s="68"/>
      <c r="C13" s="68"/>
      <c r="D13" s="68"/>
      <c r="E13" s="68"/>
      <c r="F13" s="68"/>
      <c r="G13" s="68"/>
      <c r="H13" s="68"/>
      <c r="I13" s="68"/>
      <c r="J13" s="68"/>
      <c r="K13" s="68"/>
    </row>
    <row r="14" spans="1:11" ht="15.75" customHeight="1">
      <c r="A14" s="4" t="s">
        <v>19</v>
      </c>
      <c r="B14" s="69"/>
      <c r="C14" s="69"/>
      <c r="D14" s="69"/>
      <c r="E14" s="69"/>
      <c r="F14" s="69"/>
      <c r="G14" s="69"/>
      <c r="H14" s="69"/>
      <c r="I14" s="69"/>
      <c r="J14" s="69"/>
      <c r="K14" s="69"/>
    </row>
    <row r="15" spans="1:11" ht="3" customHeight="1">
      <c r="A15" s="5"/>
      <c r="B15" s="68"/>
      <c r="C15" s="68"/>
      <c r="D15" s="68"/>
      <c r="E15" s="68"/>
      <c r="F15" s="68"/>
      <c r="G15" s="68"/>
      <c r="H15" s="68"/>
      <c r="I15" s="68"/>
      <c r="J15" s="68"/>
      <c r="K15" s="68"/>
    </row>
    <row r="16" spans="1:11" ht="15.75" customHeight="1">
      <c r="A16" s="4" t="s">
        <v>20</v>
      </c>
      <c r="B16" s="69"/>
      <c r="C16" s="69"/>
      <c r="D16" s="69"/>
      <c r="E16" s="69"/>
      <c r="F16" s="69"/>
      <c r="G16" s="69"/>
      <c r="H16" s="69"/>
      <c r="I16" s="69"/>
      <c r="J16" s="69"/>
      <c r="K16" s="69"/>
    </row>
    <row r="17" spans="1:11" ht="3" customHeight="1">
      <c r="A17" s="5"/>
      <c r="B17" s="71"/>
      <c r="C17" s="71"/>
      <c r="D17" s="71"/>
      <c r="E17" s="71"/>
      <c r="F17" s="72"/>
      <c r="G17" s="72"/>
      <c r="H17" s="24"/>
      <c r="I17" s="70"/>
      <c r="J17" s="70"/>
      <c r="K17" s="70"/>
    </row>
    <row r="18" spans="1:11" ht="26.25" customHeight="1">
      <c r="A18" s="4" t="s">
        <v>21</v>
      </c>
      <c r="B18" s="69"/>
      <c r="C18" s="69"/>
      <c r="D18" s="69"/>
      <c r="E18" s="69"/>
      <c r="F18" s="73" t="s">
        <v>1</v>
      </c>
      <c r="G18" s="73"/>
      <c r="H18" s="8"/>
      <c r="I18" s="74"/>
      <c r="J18" s="74"/>
      <c r="K18" s="74"/>
    </row>
    <row r="19" spans="1:11" ht="3" customHeight="1">
      <c r="A19" s="21"/>
      <c r="B19" s="68"/>
      <c r="C19" s="68"/>
      <c r="D19" s="68"/>
      <c r="E19" s="68"/>
      <c r="F19" s="68"/>
      <c r="G19" s="68"/>
      <c r="H19" s="68"/>
      <c r="I19" s="68"/>
      <c r="J19" s="68"/>
      <c r="K19" s="68"/>
    </row>
    <row r="20" spans="1:11" ht="15.75" customHeight="1">
      <c r="A20" s="3" t="s">
        <v>22</v>
      </c>
      <c r="B20" s="77"/>
      <c r="C20" s="77"/>
      <c r="D20" s="77"/>
      <c r="E20" s="77"/>
      <c r="F20" s="77"/>
      <c r="G20" s="77"/>
      <c r="H20" s="77"/>
      <c r="I20" s="77"/>
      <c r="J20" s="77"/>
      <c r="K20" s="77"/>
    </row>
    <row r="21" spans="1:11" ht="3" customHeight="1">
      <c r="A21" s="5"/>
      <c r="B21" s="68"/>
      <c r="C21" s="68"/>
      <c r="D21" s="68"/>
      <c r="E21" s="68"/>
      <c r="F21" s="68"/>
      <c r="G21" s="68"/>
      <c r="H21" s="68"/>
      <c r="I21" s="68"/>
      <c r="J21" s="68"/>
      <c r="K21" s="68"/>
    </row>
    <row r="22" spans="1:11" ht="22.5" customHeight="1">
      <c r="A22" s="6" t="s">
        <v>23</v>
      </c>
      <c r="B22" s="69"/>
      <c r="C22" s="69"/>
      <c r="D22" s="69"/>
      <c r="E22" s="69"/>
      <c r="F22" s="69"/>
      <c r="G22" s="69"/>
      <c r="H22" s="69"/>
      <c r="I22" s="69"/>
      <c r="J22" s="69"/>
      <c r="K22" s="69"/>
    </row>
    <row r="23" spans="1:11" ht="3" customHeight="1">
      <c r="A23" s="7"/>
      <c r="B23" s="68"/>
      <c r="C23" s="68"/>
      <c r="D23" s="68"/>
      <c r="E23" s="68"/>
      <c r="F23" s="68"/>
      <c r="G23" s="68"/>
      <c r="H23" s="68"/>
      <c r="I23" s="68"/>
      <c r="J23" s="68"/>
      <c r="K23" s="68"/>
    </row>
    <row r="24" spans="1:11" ht="15.75" customHeight="1">
      <c r="A24" s="6" t="s">
        <v>24</v>
      </c>
      <c r="B24" s="69"/>
      <c r="C24" s="69"/>
      <c r="D24" s="69"/>
      <c r="E24" s="69"/>
      <c r="F24" s="69"/>
      <c r="G24" s="69"/>
      <c r="H24" s="69"/>
      <c r="I24" s="69"/>
      <c r="J24" s="69"/>
      <c r="K24" s="69"/>
    </row>
    <row r="25" spans="1:11" ht="3" customHeight="1">
      <c r="A25" s="7"/>
      <c r="B25" s="68"/>
      <c r="C25" s="68"/>
      <c r="D25" s="68"/>
      <c r="E25" s="68"/>
      <c r="F25" s="68"/>
      <c r="G25" s="68"/>
      <c r="H25" s="68"/>
      <c r="I25" s="68"/>
      <c r="J25" s="68"/>
      <c r="K25" s="68"/>
    </row>
    <row r="26" spans="1:11" ht="16.5" customHeight="1">
      <c r="A26" s="4" t="s">
        <v>25</v>
      </c>
      <c r="B26" s="69"/>
      <c r="C26" s="69"/>
      <c r="D26" s="69"/>
      <c r="E26" s="69"/>
      <c r="F26" s="73" t="s">
        <v>2</v>
      </c>
      <c r="G26" s="73"/>
      <c r="H26" s="8"/>
      <c r="I26" s="74"/>
      <c r="J26" s="74"/>
      <c r="K26" s="74"/>
    </row>
    <row r="27" spans="1:11" ht="3" customHeight="1">
      <c r="A27" s="7"/>
      <c r="B27" s="68"/>
      <c r="C27" s="68"/>
      <c r="D27" s="68"/>
      <c r="E27" s="68"/>
      <c r="F27" s="68"/>
      <c r="G27" s="68"/>
      <c r="H27" s="68"/>
      <c r="I27" s="68"/>
      <c r="J27" s="68"/>
      <c r="K27" s="68"/>
    </row>
    <row r="28" spans="1:11" ht="15.75" customHeight="1">
      <c r="A28" s="64" t="s">
        <v>26</v>
      </c>
      <c r="B28" s="88"/>
      <c r="C28" s="88"/>
      <c r="D28" s="88"/>
      <c r="E28" s="25"/>
      <c r="F28" s="25"/>
      <c r="G28" s="25"/>
      <c r="H28" s="25"/>
      <c r="I28" s="25"/>
      <c r="J28" s="25"/>
      <c r="K28" s="25"/>
    </row>
    <row r="29" spans="1:11" ht="15.75" customHeight="1">
      <c r="A29" s="64"/>
      <c r="B29" s="88"/>
      <c r="C29" s="88"/>
      <c r="D29" s="88"/>
      <c r="E29" s="25"/>
      <c r="F29" s="25"/>
      <c r="G29" s="25"/>
      <c r="H29" s="25"/>
      <c r="I29" s="25"/>
      <c r="J29" s="25"/>
      <c r="K29" s="25"/>
    </row>
    <row r="30" spans="1:11" ht="15.75" customHeight="1">
      <c r="A30" s="9"/>
      <c r="B30" s="88"/>
      <c r="C30" s="88"/>
      <c r="D30" s="88"/>
      <c r="E30" s="25"/>
      <c r="F30" s="25"/>
      <c r="G30" s="25"/>
      <c r="H30" s="25"/>
      <c r="I30" s="25"/>
      <c r="J30" s="25"/>
      <c r="K30" s="25"/>
    </row>
    <row r="31" spans="1:11" ht="15.75" customHeight="1">
      <c r="A31" s="9"/>
      <c r="B31" s="87"/>
      <c r="C31" s="87"/>
      <c r="D31" s="87"/>
      <c r="E31" s="75"/>
      <c r="F31" s="75"/>
      <c r="G31" s="75"/>
      <c r="H31" s="75"/>
      <c r="I31" s="75"/>
      <c r="J31" s="75"/>
      <c r="K31" s="75"/>
    </row>
    <row r="32" spans="1:11" ht="3" customHeight="1">
      <c r="A32" s="10"/>
      <c r="B32" s="26"/>
      <c r="C32" s="26"/>
      <c r="D32" s="26"/>
      <c r="E32" s="26"/>
      <c r="F32" s="26"/>
      <c r="G32" s="26"/>
      <c r="H32" s="26"/>
      <c r="I32" s="26"/>
      <c r="J32" s="26"/>
      <c r="K32" s="26"/>
    </row>
    <row r="33" spans="1:11" ht="108.75" customHeight="1">
      <c r="A33" s="56" t="s">
        <v>51</v>
      </c>
      <c r="B33" s="84"/>
      <c r="C33" s="84"/>
      <c r="D33" s="84"/>
      <c r="E33" s="84"/>
      <c r="F33" s="84"/>
      <c r="G33" s="84"/>
      <c r="H33" s="84"/>
      <c r="I33" s="84"/>
      <c r="J33" s="84"/>
      <c r="K33" s="84"/>
    </row>
    <row r="34" spans="1:11" ht="3" customHeight="1">
      <c r="A34" s="10"/>
      <c r="B34" s="26"/>
      <c r="C34" s="26"/>
      <c r="D34" s="26"/>
      <c r="E34" s="26"/>
      <c r="F34" s="26"/>
      <c r="G34" s="26"/>
      <c r="H34" s="26"/>
      <c r="I34" s="26"/>
      <c r="J34" s="26"/>
      <c r="K34" s="26"/>
    </row>
    <row r="35" spans="1:11" ht="25.5" customHeight="1">
      <c r="A35" s="39" t="s">
        <v>27</v>
      </c>
      <c r="B35" s="27"/>
      <c r="C35" s="26"/>
      <c r="D35" s="26"/>
      <c r="E35" s="26"/>
      <c r="F35" s="26"/>
      <c r="G35" s="26"/>
      <c r="H35" s="26"/>
      <c r="I35" s="26"/>
      <c r="J35" s="26"/>
      <c r="K35" s="26"/>
    </row>
    <row r="36" spans="1:11" ht="3" customHeight="1">
      <c r="A36" s="10"/>
      <c r="B36" s="26"/>
      <c r="C36" s="26"/>
      <c r="D36" s="26"/>
      <c r="E36" s="26"/>
      <c r="F36" s="26"/>
      <c r="G36" s="26"/>
      <c r="H36" s="26"/>
      <c r="I36" s="26"/>
      <c r="J36" s="26"/>
      <c r="K36" s="26"/>
    </row>
    <row r="37" spans="1:11" ht="26.25" customHeight="1">
      <c r="A37" s="39" t="s">
        <v>28</v>
      </c>
      <c r="B37" s="11" t="s">
        <v>29</v>
      </c>
      <c r="C37" s="53" t="s">
        <v>30</v>
      </c>
      <c r="D37" s="10"/>
      <c r="E37" s="27"/>
      <c r="F37" s="82">
        <f>IF(B35=1,'Тип участия'!C2,IF(B35=2,'Тип участия'!C3,IF(B35=3,'Тип участия'!C3,IF(B35&gt;3,'Тип участия'!C4,51000))))</f>
        <v>51000</v>
      </c>
      <c r="G37" s="83" t="e">
        <f>IF(B35=отели!#REF!,отели!#REF!,IF(B35=отели!#REF!,отели!#REF!,IF(B35=отели!#REF!,отели!#REF!,IF(B35=отели!#REF!,отели!#REF!,0))))</f>
        <v>#REF!</v>
      </c>
      <c r="H37" s="13" t="s">
        <v>6</v>
      </c>
      <c r="I37" s="79">
        <f>E37*F37</f>
        <v>0</v>
      </c>
      <c r="J37" s="79"/>
      <c r="K37" s="79"/>
    </row>
    <row r="38" spans="1:11" ht="80.25" customHeight="1">
      <c r="A38" s="10"/>
      <c r="B38" s="78" t="s">
        <v>65</v>
      </c>
      <c r="C38" s="78"/>
      <c r="D38" s="78"/>
      <c r="E38" s="78"/>
      <c r="F38" s="78"/>
      <c r="G38" s="78"/>
      <c r="H38" s="78"/>
      <c r="I38" s="78"/>
      <c r="J38" s="78"/>
      <c r="K38" s="78"/>
    </row>
    <row r="39" spans="1:11" ht="15.75" customHeight="1">
      <c r="A39" s="10"/>
      <c r="B39" s="11" t="s">
        <v>31</v>
      </c>
      <c r="C39" s="10" t="s">
        <v>30</v>
      </c>
      <c r="D39" s="10"/>
      <c r="E39" s="27"/>
      <c r="F39" s="82">
        <f>IF(B35=1,'Тип участия'!B2,IF(B35=2,'Тип участия'!B3,IF(B35=3,'Тип участия'!B3,IF(B35&gt;3,'Тип участия'!B4,78000))))</f>
        <v>78000</v>
      </c>
      <c r="G39" s="82" t="e">
        <f>IF(B37=отели!#REF!,отели!#REF!,IF(B37=отели!#REF!,отели!#REF!,IF(B37=отели!#REF!,отели!#REF!,IF(B37=отели!#REF!,отели!#REF!,0))))</f>
        <v>#REF!</v>
      </c>
      <c r="H39" s="12" t="s">
        <v>6</v>
      </c>
      <c r="I39" s="79">
        <f>E39*F39</f>
        <v>0</v>
      </c>
      <c r="J39" s="79"/>
      <c r="K39" s="79"/>
    </row>
    <row r="40" spans="1:11" ht="78.75" customHeight="1">
      <c r="A40" s="10"/>
      <c r="B40" s="78" t="s">
        <v>66</v>
      </c>
      <c r="C40" s="78"/>
      <c r="D40" s="78"/>
      <c r="E40" s="78"/>
      <c r="F40" s="78"/>
      <c r="G40" s="78"/>
      <c r="H40" s="78"/>
      <c r="I40" s="78"/>
      <c r="J40" s="78"/>
      <c r="K40" s="78"/>
    </row>
    <row r="41" spans="1:11" ht="2.25" customHeight="1">
      <c r="A41" s="10"/>
      <c r="B41" s="28"/>
      <c r="C41" s="28"/>
      <c r="D41" s="28"/>
      <c r="E41" s="28"/>
      <c r="F41" s="26"/>
      <c r="G41" s="26"/>
      <c r="H41" s="26"/>
      <c r="I41" s="26"/>
      <c r="J41" s="26"/>
      <c r="K41" s="26"/>
    </row>
    <row r="42" spans="1:11" ht="27" customHeight="1">
      <c r="A42" s="39" t="s">
        <v>32</v>
      </c>
      <c r="B42" s="26"/>
      <c r="C42" s="26"/>
      <c r="D42" s="26"/>
      <c r="E42" s="26"/>
      <c r="F42" s="26"/>
      <c r="G42" s="26"/>
      <c r="H42" s="26"/>
      <c r="I42" s="26"/>
      <c r="J42" s="26"/>
      <c r="K42" s="26"/>
    </row>
    <row r="43" spans="1:11" ht="24.75" customHeight="1">
      <c r="A43" s="14" t="s">
        <v>69</v>
      </c>
      <c r="B43" s="69"/>
      <c r="C43" s="69"/>
      <c r="D43" s="69"/>
      <c r="E43" s="69"/>
      <c r="F43" s="69"/>
      <c r="G43" s="69"/>
      <c r="H43" s="69"/>
      <c r="I43" s="69"/>
      <c r="J43" s="69"/>
      <c r="K43" s="69"/>
    </row>
    <row r="44" spans="1:11" ht="3" customHeight="1">
      <c r="A44" s="4"/>
      <c r="B44" s="80"/>
      <c r="C44" s="80"/>
      <c r="D44" s="80"/>
      <c r="E44" s="80"/>
      <c r="F44" s="80"/>
      <c r="G44" s="80"/>
      <c r="H44" s="80"/>
      <c r="I44" s="80"/>
      <c r="J44" s="80"/>
      <c r="K44" s="80"/>
    </row>
    <row r="45" spans="1:11" ht="15.75" customHeight="1">
      <c r="A45" s="4" t="s">
        <v>33</v>
      </c>
      <c r="B45" s="69"/>
      <c r="C45" s="69"/>
      <c r="D45" s="69"/>
      <c r="E45" s="69"/>
      <c r="F45" s="69"/>
      <c r="G45" s="69"/>
      <c r="H45" s="69"/>
      <c r="I45" s="69"/>
      <c r="J45" s="69"/>
      <c r="K45" s="69"/>
    </row>
    <row r="46" spans="1:11" ht="3" customHeight="1">
      <c r="A46" s="4"/>
      <c r="B46" s="81"/>
      <c r="C46" s="81"/>
      <c r="D46" s="81"/>
      <c r="E46" s="81"/>
      <c r="F46" s="81"/>
      <c r="G46" s="81"/>
      <c r="H46" s="29"/>
      <c r="I46" s="80"/>
      <c r="J46" s="80"/>
      <c r="K46" s="80"/>
    </row>
    <row r="47" spans="1:11" ht="24.75" customHeight="1">
      <c r="A47" s="4" t="s">
        <v>67</v>
      </c>
      <c r="B47" s="69"/>
      <c r="C47" s="69"/>
      <c r="D47" s="69"/>
      <c r="E47" s="69"/>
      <c r="F47" s="85" t="s">
        <v>1</v>
      </c>
      <c r="G47" s="85"/>
      <c r="H47" s="16"/>
      <c r="I47" s="69"/>
      <c r="J47" s="69"/>
      <c r="K47" s="69"/>
    </row>
    <row r="48" spans="1:11" ht="3.75" customHeight="1">
      <c r="A48" s="4"/>
      <c r="B48" s="26"/>
      <c r="C48" s="26"/>
      <c r="D48" s="26"/>
      <c r="E48" s="26"/>
      <c r="F48" s="26"/>
      <c r="G48" s="26"/>
      <c r="H48" s="26"/>
      <c r="I48" s="26"/>
      <c r="J48" s="26"/>
      <c r="K48" s="26"/>
    </row>
    <row r="49" spans="1:11" ht="27" customHeight="1">
      <c r="A49" s="14" t="s">
        <v>68</v>
      </c>
      <c r="B49" s="69"/>
      <c r="C49" s="69"/>
      <c r="D49" s="69"/>
      <c r="E49" s="69"/>
      <c r="F49" s="69"/>
      <c r="G49" s="69"/>
      <c r="H49" s="69"/>
      <c r="I49" s="69"/>
      <c r="J49" s="69"/>
      <c r="K49" s="69"/>
    </row>
    <row r="50" spans="1:11" ht="3" customHeight="1">
      <c r="A50" s="4"/>
      <c r="B50" s="80"/>
      <c r="C50" s="80"/>
      <c r="D50" s="80"/>
      <c r="E50" s="80"/>
      <c r="F50" s="80"/>
      <c r="G50" s="80"/>
      <c r="H50" s="80"/>
      <c r="I50" s="80"/>
      <c r="J50" s="80"/>
      <c r="K50" s="80"/>
    </row>
    <row r="51" spans="1:11" ht="15.75" customHeight="1">
      <c r="A51" s="4" t="s">
        <v>33</v>
      </c>
      <c r="B51" s="69"/>
      <c r="C51" s="69"/>
      <c r="D51" s="69"/>
      <c r="E51" s="69"/>
      <c r="F51" s="69"/>
      <c r="G51" s="69"/>
      <c r="H51" s="69"/>
      <c r="I51" s="69"/>
      <c r="J51" s="69"/>
      <c r="K51" s="69"/>
    </row>
    <row r="52" spans="1:11" ht="3" customHeight="1">
      <c r="A52" s="4"/>
      <c r="B52" s="81"/>
      <c r="C52" s="81"/>
      <c r="D52" s="81"/>
      <c r="E52" s="81"/>
      <c r="F52" s="81"/>
      <c r="G52" s="81"/>
      <c r="H52" s="29"/>
      <c r="I52" s="80"/>
      <c r="J52" s="80"/>
      <c r="K52" s="80"/>
    </row>
    <row r="53" spans="1:11" ht="24" customHeight="1">
      <c r="A53" s="4" t="s">
        <v>67</v>
      </c>
      <c r="B53" s="69"/>
      <c r="C53" s="69"/>
      <c r="D53" s="69"/>
      <c r="E53" s="69"/>
      <c r="F53" s="85" t="s">
        <v>1</v>
      </c>
      <c r="G53" s="85"/>
      <c r="H53" s="16"/>
      <c r="I53" s="69"/>
      <c r="J53" s="69"/>
      <c r="K53" s="69"/>
    </row>
    <row r="54" spans="1:11" ht="3.75" customHeight="1">
      <c r="A54" s="10"/>
      <c r="B54" s="26"/>
      <c r="C54" s="26"/>
      <c r="D54" s="26"/>
      <c r="E54" s="26"/>
      <c r="F54" s="26"/>
      <c r="G54" s="26"/>
      <c r="H54" s="26"/>
      <c r="I54" s="26"/>
      <c r="J54" s="26"/>
      <c r="K54" s="26"/>
    </row>
    <row r="55" spans="1:11" ht="24.75" customHeight="1">
      <c r="A55" s="49" t="s">
        <v>70</v>
      </c>
      <c r="B55" s="69"/>
      <c r="C55" s="69"/>
      <c r="D55" s="69"/>
      <c r="E55" s="69"/>
      <c r="F55" s="69"/>
      <c r="G55" s="69"/>
      <c r="H55" s="69"/>
      <c r="I55" s="69"/>
      <c r="J55" s="69"/>
      <c r="K55" s="69"/>
    </row>
    <row r="56" spans="1:11" ht="3" customHeight="1">
      <c r="A56" s="48"/>
      <c r="B56" s="80"/>
      <c r="C56" s="80"/>
      <c r="D56" s="80"/>
      <c r="E56" s="80"/>
      <c r="F56" s="80"/>
      <c r="G56" s="80"/>
      <c r="H56" s="80"/>
      <c r="I56" s="80"/>
      <c r="J56" s="80"/>
      <c r="K56" s="80"/>
    </row>
    <row r="57" spans="1:11" ht="15.75" customHeight="1">
      <c r="A57" s="48" t="s">
        <v>33</v>
      </c>
      <c r="B57" s="69"/>
      <c r="C57" s="69"/>
      <c r="D57" s="69"/>
      <c r="E57" s="69"/>
      <c r="F57" s="69"/>
      <c r="G57" s="69"/>
      <c r="H57" s="69"/>
      <c r="I57" s="69"/>
      <c r="J57" s="69"/>
      <c r="K57" s="69"/>
    </row>
    <row r="58" spans="1:11" ht="3" customHeight="1">
      <c r="A58" s="48"/>
      <c r="B58" s="81"/>
      <c r="C58" s="81"/>
      <c r="D58" s="81"/>
      <c r="E58" s="81"/>
      <c r="F58" s="81"/>
      <c r="G58" s="81"/>
      <c r="H58" s="47"/>
      <c r="I58" s="80"/>
      <c r="J58" s="80"/>
      <c r="K58" s="80"/>
    </row>
    <row r="59" spans="1:11" ht="24.75" customHeight="1">
      <c r="A59" s="48" t="s">
        <v>71</v>
      </c>
      <c r="B59" s="69"/>
      <c r="C59" s="69"/>
      <c r="D59" s="69"/>
      <c r="E59" s="69"/>
      <c r="F59" s="85" t="s">
        <v>1</v>
      </c>
      <c r="G59" s="85"/>
      <c r="H59" s="48"/>
      <c r="I59" s="69"/>
      <c r="J59" s="69"/>
      <c r="K59" s="69"/>
    </row>
    <row r="60" spans="1:11" ht="3.75" customHeight="1">
      <c r="A60" s="48"/>
      <c r="B60" s="26"/>
      <c r="C60" s="26"/>
      <c r="D60" s="26"/>
      <c r="E60" s="26"/>
      <c r="F60" s="26"/>
      <c r="G60" s="26"/>
      <c r="H60" s="26"/>
      <c r="I60" s="26"/>
      <c r="J60" s="26"/>
      <c r="K60" s="26"/>
    </row>
    <row r="61" spans="1:11" ht="27" customHeight="1">
      <c r="A61" s="49" t="s">
        <v>72</v>
      </c>
      <c r="B61" s="69"/>
      <c r="C61" s="69"/>
      <c r="D61" s="69"/>
      <c r="E61" s="69"/>
      <c r="F61" s="69"/>
      <c r="G61" s="69"/>
      <c r="H61" s="69"/>
      <c r="I61" s="69"/>
      <c r="J61" s="69"/>
      <c r="K61" s="69"/>
    </row>
    <row r="62" spans="1:11" ht="3" customHeight="1">
      <c r="A62" s="48"/>
      <c r="B62" s="80"/>
      <c r="C62" s="80"/>
      <c r="D62" s="80"/>
      <c r="E62" s="80"/>
      <c r="F62" s="80"/>
      <c r="G62" s="80"/>
      <c r="H62" s="80"/>
      <c r="I62" s="80"/>
      <c r="J62" s="80"/>
      <c r="K62" s="80"/>
    </row>
    <row r="63" spans="1:11" ht="15.75" customHeight="1">
      <c r="A63" s="48" t="s">
        <v>33</v>
      </c>
      <c r="B63" s="69"/>
      <c r="C63" s="69"/>
      <c r="D63" s="69"/>
      <c r="E63" s="69"/>
      <c r="F63" s="69"/>
      <c r="G63" s="69"/>
      <c r="H63" s="69"/>
      <c r="I63" s="69"/>
      <c r="J63" s="69"/>
      <c r="K63" s="69"/>
    </row>
    <row r="64" spans="1:11" ht="3" customHeight="1">
      <c r="A64" s="48"/>
      <c r="B64" s="81"/>
      <c r="C64" s="81"/>
      <c r="D64" s="81"/>
      <c r="E64" s="81"/>
      <c r="F64" s="81"/>
      <c r="G64" s="81"/>
      <c r="H64" s="47"/>
      <c r="I64" s="80"/>
      <c r="J64" s="80"/>
      <c r="K64" s="80"/>
    </row>
    <row r="65" spans="1:11" ht="24" customHeight="1">
      <c r="A65" s="48" t="s">
        <v>71</v>
      </c>
      <c r="B65" s="69"/>
      <c r="C65" s="69"/>
      <c r="D65" s="69"/>
      <c r="E65" s="69"/>
      <c r="F65" s="85" t="s">
        <v>1</v>
      </c>
      <c r="G65" s="85"/>
      <c r="H65" s="48"/>
      <c r="I65" s="69"/>
      <c r="J65" s="69"/>
      <c r="K65" s="69"/>
    </row>
    <row r="66" spans="1:11" ht="3.75" customHeight="1">
      <c r="A66" s="10"/>
      <c r="B66" s="26"/>
      <c r="C66" s="26"/>
      <c r="D66" s="26"/>
      <c r="E66" s="26"/>
      <c r="F66" s="26"/>
      <c r="G66" s="26"/>
      <c r="H66" s="26"/>
      <c r="I66" s="26"/>
      <c r="J66" s="26"/>
      <c r="K66" s="26"/>
    </row>
    <row r="67" spans="1:11" ht="24.75" customHeight="1">
      <c r="A67" s="49" t="s">
        <v>73</v>
      </c>
      <c r="B67" s="69"/>
      <c r="C67" s="69"/>
      <c r="D67" s="69"/>
      <c r="E67" s="69"/>
      <c r="F67" s="69"/>
      <c r="G67" s="69"/>
      <c r="H67" s="69"/>
      <c r="I67" s="69"/>
      <c r="J67" s="69"/>
      <c r="K67" s="69"/>
    </row>
    <row r="68" spans="1:11" ht="3" customHeight="1">
      <c r="A68" s="48"/>
      <c r="B68" s="80"/>
      <c r="C68" s="80"/>
      <c r="D68" s="80"/>
      <c r="E68" s="80"/>
      <c r="F68" s="80"/>
      <c r="G68" s="80"/>
      <c r="H68" s="80"/>
      <c r="I68" s="80"/>
      <c r="J68" s="80"/>
      <c r="K68" s="80"/>
    </row>
    <row r="69" spans="1:11" ht="15.75" customHeight="1">
      <c r="A69" s="48" t="s">
        <v>33</v>
      </c>
      <c r="B69" s="69"/>
      <c r="C69" s="69"/>
      <c r="D69" s="69"/>
      <c r="E69" s="69"/>
      <c r="F69" s="69"/>
      <c r="G69" s="69"/>
      <c r="H69" s="69"/>
      <c r="I69" s="69"/>
      <c r="J69" s="69"/>
      <c r="K69" s="69"/>
    </row>
    <row r="70" spans="1:11" ht="3" customHeight="1">
      <c r="A70" s="48"/>
      <c r="B70" s="81"/>
      <c r="C70" s="81"/>
      <c r="D70" s="81"/>
      <c r="E70" s="81"/>
      <c r="F70" s="81"/>
      <c r="G70" s="81"/>
      <c r="H70" s="47"/>
      <c r="I70" s="80"/>
      <c r="J70" s="80"/>
      <c r="K70" s="80"/>
    </row>
    <row r="71" spans="1:11" ht="24.75" customHeight="1">
      <c r="A71" s="48" t="s">
        <v>71</v>
      </c>
      <c r="B71" s="69"/>
      <c r="C71" s="69"/>
      <c r="D71" s="69"/>
      <c r="E71" s="69"/>
      <c r="F71" s="85" t="s">
        <v>1</v>
      </c>
      <c r="G71" s="85"/>
      <c r="H71" s="48"/>
      <c r="I71" s="69"/>
      <c r="J71" s="69"/>
      <c r="K71" s="69"/>
    </row>
    <row r="72" spans="1:11" ht="3.75" customHeight="1">
      <c r="A72" s="48"/>
      <c r="B72" s="26"/>
      <c r="C72" s="26"/>
      <c r="D72" s="26"/>
      <c r="E72" s="26"/>
      <c r="F72" s="26"/>
      <c r="G72" s="26"/>
      <c r="H72" s="26"/>
      <c r="I72" s="26"/>
      <c r="J72" s="26"/>
      <c r="K72" s="26"/>
    </row>
    <row r="73" spans="1:11" ht="29.25" customHeight="1">
      <c r="A73" s="39" t="s">
        <v>61</v>
      </c>
      <c r="B73" s="59" t="s">
        <v>40</v>
      </c>
      <c r="C73" s="59"/>
      <c r="D73" s="60" t="s">
        <v>54</v>
      </c>
      <c r="E73" s="60"/>
      <c r="F73" s="60"/>
      <c r="G73" s="60"/>
      <c r="H73" s="60"/>
      <c r="I73" s="60"/>
      <c r="J73" s="60"/>
      <c r="K73" s="60"/>
    </row>
    <row r="74" spans="1:11" ht="3.75" customHeight="1">
      <c r="A74" s="10"/>
      <c r="B74" s="26"/>
      <c r="C74" s="26"/>
      <c r="D74" s="26"/>
      <c r="E74" s="26"/>
      <c r="F74" s="26"/>
      <c r="G74" s="26"/>
      <c r="H74" s="26"/>
      <c r="I74" s="26"/>
      <c r="J74" s="26"/>
      <c r="K74" s="26"/>
    </row>
    <row r="75" spans="1:11" ht="58.2" customHeight="1">
      <c r="A75" s="15" t="s">
        <v>60</v>
      </c>
      <c r="B75" s="52" t="s">
        <v>34</v>
      </c>
      <c r="C75" s="85" t="s">
        <v>36</v>
      </c>
      <c r="D75" s="85"/>
      <c r="E75" s="27"/>
      <c r="F75" s="55" t="s">
        <v>37</v>
      </c>
      <c r="G75" s="27"/>
      <c r="H75" s="41" t="s">
        <v>8</v>
      </c>
      <c r="I75" s="42">
        <f>IF(D73=отели!B2,отели!D2,IF(D73=отели!B3,отели!D3,IF(D73=отели!B4,отели!D4,IF(D73=отели!B5,отели!D5,IF(D73=отели!B6,отели!D6,IF(D73=отели!B7,отели!D7,0))))))</f>
        <v>15200</v>
      </c>
      <c r="J75" s="40" t="s">
        <v>6</v>
      </c>
      <c r="K75" s="43">
        <f>E75*G75*I75</f>
        <v>0</v>
      </c>
    </row>
    <row r="76" spans="1:11" s="1" customFormat="1" ht="3" customHeight="1">
      <c r="A76" s="30"/>
      <c r="B76" s="31"/>
      <c r="C76" s="32"/>
      <c r="D76" s="32"/>
      <c r="E76" s="32"/>
      <c r="F76" s="32"/>
      <c r="G76" s="32"/>
      <c r="H76" s="32"/>
      <c r="I76" s="32"/>
      <c r="J76" s="32"/>
      <c r="K76" s="32"/>
    </row>
    <row r="77" spans="1:11" ht="15.75" customHeight="1">
      <c r="A77" s="57" t="s">
        <v>74</v>
      </c>
      <c r="B77" s="10" t="s">
        <v>35</v>
      </c>
      <c r="C77" s="10"/>
      <c r="D77" s="62" t="s">
        <v>63</v>
      </c>
      <c r="E77" s="63"/>
      <c r="F77" s="63"/>
      <c r="G77" s="63"/>
      <c r="H77" s="63"/>
      <c r="I77" s="63"/>
      <c r="J77" s="63"/>
      <c r="K77" s="63"/>
    </row>
    <row r="78" spans="1:11" ht="15.75" customHeight="1">
      <c r="A78" s="58" t="s">
        <v>75</v>
      </c>
      <c r="B78" s="54" t="s">
        <v>64</v>
      </c>
      <c r="C78" s="26"/>
      <c r="D78" s="26"/>
      <c r="E78" s="33"/>
      <c r="F78" s="33"/>
      <c r="G78" s="33"/>
      <c r="H78" s="33"/>
      <c r="I78" s="33"/>
      <c r="J78" s="33"/>
      <c r="K78" s="33"/>
    </row>
    <row r="79" spans="1:11" ht="3" customHeight="1">
      <c r="A79" s="26"/>
      <c r="B79" s="26"/>
      <c r="C79" s="26"/>
      <c r="D79" s="26"/>
      <c r="E79" s="26"/>
      <c r="F79" s="26"/>
      <c r="G79" s="26"/>
      <c r="H79" s="26"/>
      <c r="I79" s="26"/>
      <c r="J79" s="26"/>
      <c r="K79" s="26"/>
    </row>
    <row r="80" spans="1:11" ht="55.2" customHeight="1">
      <c r="A80" s="10"/>
      <c r="B80" s="51" t="s">
        <v>38</v>
      </c>
      <c r="C80" s="85" t="s">
        <v>39</v>
      </c>
      <c r="D80" s="85"/>
      <c r="E80" s="27"/>
      <c r="F80" s="55" t="s">
        <v>37</v>
      </c>
      <c r="G80" s="27"/>
      <c r="H80" s="41" t="s">
        <v>8</v>
      </c>
      <c r="I80" s="42">
        <f>IF(D73=отели!B2,отели!F2,IF(D73=отели!B3,отели!F3,IF(D73=отели!B4,отели!F4,IF(D73=отели!B5,отели!F5,IF(D73=отели!B6,отели!F6,IF(Заявка!D73=отели!B7,отели!F7,0))))))</f>
        <v>17400</v>
      </c>
      <c r="J80" s="40" t="s">
        <v>6</v>
      </c>
      <c r="K80" s="43">
        <f>E80*G80*I80</f>
        <v>0</v>
      </c>
    </row>
    <row r="81" spans="1:11" ht="3" customHeight="1">
      <c r="A81" s="25"/>
      <c r="B81" s="31"/>
      <c r="C81" s="32"/>
      <c r="D81" s="32"/>
      <c r="E81" s="32"/>
      <c r="F81" s="32"/>
      <c r="G81" s="32"/>
      <c r="H81" s="32"/>
      <c r="I81" s="32"/>
      <c r="J81" s="32"/>
      <c r="K81" s="32"/>
    </row>
    <row r="82" spans="1:11" ht="15.75" customHeight="1">
      <c r="A82" s="20"/>
      <c r="B82" s="10" t="s">
        <v>35</v>
      </c>
      <c r="C82" s="10"/>
      <c r="D82" s="62" t="s">
        <v>63</v>
      </c>
      <c r="E82" s="62"/>
      <c r="F82" s="62"/>
      <c r="G82" s="62"/>
      <c r="H82" s="62"/>
      <c r="I82" s="62"/>
      <c r="J82" s="62"/>
      <c r="K82" s="62"/>
    </row>
    <row r="83" spans="1:11" ht="15.75" customHeight="1">
      <c r="A83" s="25"/>
      <c r="B83" s="54" t="s">
        <v>64</v>
      </c>
      <c r="C83" s="26"/>
      <c r="D83" s="26"/>
      <c r="E83" s="33"/>
      <c r="F83" s="33"/>
      <c r="G83" s="33"/>
      <c r="H83" s="33"/>
      <c r="I83" s="33"/>
      <c r="J83" s="33"/>
      <c r="K83" s="33"/>
    </row>
    <row r="84" spans="1:11" ht="3" customHeight="1">
      <c r="A84" s="26"/>
      <c r="B84" s="26"/>
      <c r="C84" s="26"/>
      <c r="D84" s="26"/>
      <c r="E84" s="33"/>
      <c r="F84" s="33"/>
      <c r="G84" s="33"/>
      <c r="H84" s="33"/>
      <c r="I84" s="33"/>
      <c r="J84" s="33"/>
      <c r="K84" s="33"/>
    </row>
    <row r="85" spans="1:11" ht="28.5" customHeight="1">
      <c r="A85" s="39"/>
      <c r="B85" s="59" t="s">
        <v>41</v>
      </c>
      <c r="C85" s="59"/>
      <c r="D85" s="60" t="s">
        <v>55</v>
      </c>
      <c r="E85" s="60"/>
      <c r="F85" s="60"/>
      <c r="G85" s="60"/>
      <c r="H85" s="60"/>
      <c r="I85" s="60"/>
      <c r="J85" s="60"/>
      <c r="K85" s="60"/>
    </row>
    <row r="86" spans="1:11" ht="3.75" customHeight="1">
      <c r="A86" s="10"/>
      <c r="B86" s="26"/>
      <c r="C86" s="26"/>
      <c r="D86" s="26"/>
      <c r="E86" s="26"/>
      <c r="F86" s="26"/>
      <c r="G86" s="26"/>
      <c r="H86" s="26"/>
      <c r="I86" s="26"/>
      <c r="J86" s="26"/>
      <c r="K86" s="26"/>
    </row>
    <row r="87" spans="1:11" ht="54.75" customHeight="1">
      <c r="A87" s="44"/>
      <c r="B87" s="52" t="s">
        <v>34</v>
      </c>
      <c r="C87" s="61" t="s">
        <v>39</v>
      </c>
      <c r="D87" s="61"/>
      <c r="E87" s="27"/>
      <c r="F87" s="55" t="s">
        <v>37</v>
      </c>
      <c r="G87" s="27"/>
      <c r="H87" s="41" t="s">
        <v>8</v>
      </c>
      <c r="I87" s="42">
        <f>IF(D85=отели!B2,отели!D2,IF(D85=отели!B3,отели!D3,IF(D85=отели!B4,отели!D4,IF(D85=отели!B5,отели!D5,IF(D85=отели!B6,отели!D6,IF(Заявка!D85=отели!B7,отели!D7,0))))))</f>
        <v>16700</v>
      </c>
      <c r="J87" s="40" t="s">
        <v>6</v>
      </c>
      <c r="K87" s="43">
        <f>E87*G87*I87</f>
        <v>0</v>
      </c>
    </row>
    <row r="88" spans="1:11" s="1" customFormat="1" ht="3" customHeight="1">
      <c r="A88" s="30"/>
      <c r="B88" s="31"/>
      <c r="C88" s="32"/>
      <c r="D88" s="32"/>
      <c r="E88" s="32"/>
      <c r="F88" s="32"/>
      <c r="G88" s="32"/>
      <c r="H88" s="32"/>
      <c r="I88" s="32"/>
      <c r="J88" s="32"/>
      <c r="K88" s="32"/>
    </row>
    <row r="89" spans="1:11" ht="15.75" customHeight="1">
      <c r="A89" s="10"/>
      <c r="B89" s="10" t="s">
        <v>35</v>
      </c>
      <c r="C89" s="10"/>
      <c r="D89" s="62" t="s">
        <v>63</v>
      </c>
      <c r="E89" s="63"/>
      <c r="F89" s="63"/>
      <c r="G89" s="63"/>
      <c r="H89" s="63"/>
      <c r="I89" s="63"/>
      <c r="J89" s="63"/>
      <c r="K89" s="63"/>
    </row>
    <row r="90" spans="1:11" ht="15.75" customHeight="1">
      <c r="A90" s="26"/>
      <c r="B90" s="54" t="s">
        <v>64</v>
      </c>
      <c r="C90" s="26"/>
      <c r="D90" s="26"/>
      <c r="E90" s="33"/>
      <c r="F90" s="33"/>
      <c r="G90" s="33"/>
      <c r="H90" s="33"/>
      <c r="I90" s="33"/>
      <c r="J90" s="33"/>
      <c r="K90" s="33"/>
    </row>
    <row r="91" spans="1:11" ht="3" customHeight="1">
      <c r="A91" s="26"/>
      <c r="B91" s="26"/>
      <c r="C91" s="26"/>
      <c r="D91" s="26"/>
      <c r="E91" s="26"/>
      <c r="F91" s="26"/>
      <c r="G91" s="26"/>
      <c r="H91" s="26"/>
      <c r="I91" s="26"/>
      <c r="J91" s="26"/>
      <c r="K91" s="26"/>
    </row>
    <row r="92" spans="1:11" ht="49.5" customHeight="1">
      <c r="A92" s="10"/>
      <c r="B92" s="51" t="s">
        <v>38</v>
      </c>
      <c r="C92" s="61" t="s">
        <v>39</v>
      </c>
      <c r="D92" s="61"/>
      <c r="E92" s="27"/>
      <c r="F92" s="55" t="s">
        <v>37</v>
      </c>
      <c r="G92" s="27"/>
      <c r="H92" s="41" t="s">
        <v>8</v>
      </c>
      <c r="I92" s="42">
        <f>IF(D85=отели!B2,отели!F2,IF(D85=отели!B3,отели!F3,IF(D85=отели!B4,отели!F4,IF(D85=отели!B5,отели!F5,IF(D85=отели!B6,отели!F6,IF(Заявка!D85=отели!B7,отели!F7,0))))))</f>
        <v>18900</v>
      </c>
      <c r="J92" s="40" t="s">
        <v>6</v>
      </c>
      <c r="K92" s="43">
        <f>E92*G92*I92</f>
        <v>0</v>
      </c>
    </row>
    <row r="93" spans="1:11" ht="3" customHeight="1">
      <c r="A93" s="25"/>
      <c r="B93" s="31"/>
      <c r="C93" s="32"/>
      <c r="D93" s="32"/>
      <c r="E93" s="32"/>
      <c r="F93" s="32"/>
      <c r="G93" s="32"/>
      <c r="H93" s="32"/>
      <c r="I93" s="32"/>
      <c r="J93" s="32"/>
      <c r="K93" s="32"/>
    </row>
    <row r="94" spans="1:11" ht="15.75" customHeight="1">
      <c r="A94" s="20"/>
      <c r="B94" s="10" t="s">
        <v>35</v>
      </c>
      <c r="C94" s="10"/>
      <c r="D94" s="62" t="s">
        <v>63</v>
      </c>
      <c r="E94" s="62"/>
      <c r="F94" s="62"/>
      <c r="G94" s="62"/>
      <c r="H94" s="62"/>
      <c r="I94" s="62"/>
      <c r="J94" s="62"/>
      <c r="K94" s="62"/>
    </row>
    <row r="95" spans="1:11" ht="15.75" customHeight="1">
      <c r="A95" s="25"/>
      <c r="B95" s="54" t="s">
        <v>64</v>
      </c>
      <c r="C95" s="26"/>
      <c r="D95" s="26"/>
      <c r="E95" s="33"/>
      <c r="F95" s="33"/>
      <c r="G95" s="33"/>
      <c r="H95" s="33"/>
      <c r="I95" s="33"/>
      <c r="J95" s="33"/>
      <c r="K95" s="33"/>
    </row>
    <row r="96" spans="1:11" ht="3" customHeight="1">
      <c r="A96" s="26"/>
      <c r="B96" s="26"/>
      <c r="C96" s="26"/>
      <c r="D96" s="26"/>
      <c r="E96" s="33"/>
      <c r="F96" s="33"/>
      <c r="G96" s="33"/>
      <c r="H96" s="33"/>
      <c r="I96" s="33"/>
      <c r="J96" s="33"/>
      <c r="K96" s="33"/>
    </row>
    <row r="97" spans="1:11" ht="15.75" customHeight="1">
      <c r="A97" s="90" t="s">
        <v>42</v>
      </c>
      <c r="B97" s="90"/>
      <c r="C97" s="90"/>
      <c r="D97" s="90"/>
      <c r="E97" s="90"/>
      <c r="F97" s="90"/>
      <c r="G97" s="90"/>
      <c r="H97" s="18"/>
      <c r="I97" s="93">
        <f>I37+I39+K75+K80+K87+K92</f>
        <v>0</v>
      </c>
      <c r="J97" s="93"/>
      <c r="K97" s="93"/>
    </row>
    <row r="98" spans="1:11" ht="15.75" customHeight="1">
      <c r="A98" s="90" t="s">
        <v>50</v>
      </c>
      <c r="B98" s="90"/>
      <c r="C98" s="90"/>
      <c r="D98" s="90"/>
      <c r="E98" s="90"/>
      <c r="F98" s="90"/>
      <c r="G98" s="90"/>
      <c r="H98" s="18"/>
      <c r="I98" s="93">
        <f>I97</f>
        <v>0</v>
      </c>
      <c r="J98" s="93"/>
      <c r="K98" s="93"/>
    </row>
    <row r="99" spans="1:11" ht="25.5" customHeight="1">
      <c r="A99" s="39" t="s">
        <v>43</v>
      </c>
      <c r="B99" s="17" t="s">
        <v>52</v>
      </c>
      <c r="C99" s="18"/>
      <c r="D99" s="18"/>
      <c r="E99" s="18"/>
      <c r="F99" s="18"/>
      <c r="G99" s="18"/>
      <c r="H99" s="18"/>
      <c r="I99" s="19"/>
      <c r="J99" s="19"/>
      <c r="K99" s="19"/>
    </row>
    <row r="100" spans="1:11" ht="15.75" customHeight="1">
      <c r="A100" s="18"/>
      <c r="B100" s="17"/>
      <c r="C100" s="18"/>
      <c r="D100" s="18"/>
      <c r="E100" s="18"/>
      <c r="F100" s="18"/>
      <c r="G100" s="18"/>
      <c r="H100" s="18"/>
      <c r="I100" s="19"/>
      <c r="J100" s="19"/>
      <c r="K100" s="19"/>
    </row>
    <row r="101" spans="1:11" s="1" customFormat="1" ht="3" customHeight="1">
      <c r="A101" s="34"/>
      <c r="B101" s="34"/>
      <c r="C101" s="34"/>
      <c r="D101" s="34"/>
      <c r="E101" s="34"/>
      <c r="F101" s="34"/>
      <c r="G101" s="34"/>
      <c r="H101" s="34"/>
      <c r="I101" s="33"/>
      <c r="J101" s="33"/>
      <c r="K101" s="33"/>
    </row>
    <row r="102" spans="1:11" ht="15.75" customHeight="1">
      <c r="A102" s="98" t="s">
        <v>44</v>
      </c>
      <c r="B102" s="94"/>
      <c r="C102" s="94"/>
      <c r="D102" s="94"/>
      <c r="E102" s="94"/>
      <c r="F102" s="62" t="s">
        <v>13</v>
      </c>
      <c r="G102" s="63"/>
      <c r="H102" s="63"/>
      <c r="I102" s="63"/>
      <c r="J102" s="63"/>
      <c r="K102" s="63"/>
    </row>
    <row r="103" spans="1:11" ht="24" customHeight="1">
      <c r="A103" s="98"/>
      <c r="B103" s="94"/>
      <c r="C103" s="94"/>
      <c r="D103" s="94"/>
      <c r="E103" s="94"/>
      <c r="F103" s="95" t="s">
        <v>49</v>
      </c>
      <c r="G103" s="96"/>
      <c r="H103" s="96"/>
      <c r="I103" s="96"/>
      <c r="J103" s="96"/>
      <c r="K103" s="96"/>
    </row>
    <row r="104" spans="1:11" ht="15.75" customHeight="1">
      <c r="A104" s="10"/>
      <c r="B104" s="94"/>
      <c r="C104" s="94"/>
      <c r="D104" s="94"/>
      <c r="E104" s="94"/>
      <c r="F104" s="97"/>
      <c r="G104" s="97"/>
      <c r="H104" s="97"/>
      <c r="I104" s="97"/>
      <c r="J104" s="97"/>
      <c r="K104" s="97"/>
    </row>
    <row r="105" spans="1:11" ht="3" customHeight="1">
      <c r="A105" s="26"/>
      <c r="B105" s="26"/>
      <c r="C105" s="26"/>
      <c r="D105" s="26"/>
      <c r="E105" s="26"/>
      <c r="F105" s="26"/>
      <c r="G105" s="26"/>
      <c r="H105" s="26"/>
      <c r="I105" s="26"/>
      <c r="J105" s="26"/>
      <c r="K105" s="26"/>
    </row>
    <row r="106" spans="1:11" ht="111.75" customHeight="1">
      <c r="A106" s="78" t="s">
        <v>62</v>
      </c>
      <c r="B106" s="89"/>
      <c r="C106" s="89"/>
      <c r="D106" s="89"/>
      <c r="E106" s="89"/>
      <c r="F106" s="89"/>
      <c r="G106" s="89"/>
      <c r="H106" s="89"/>
      <c r="I106" s="89"/>
      <c r="J106" s="89"/>
      <c r="K106" s="89"/>
    </row>
    <row r="107" spans="1:11" ht="3" customHeight="1">
      <c r="A107" s="25"/>
      <c r="B107" s="25"/>
      <c r="C107" s="25"/>
      <c r="D107" s="25"/>
      <c r="E107" s="25"/>
      <c r="F107" s="25"/>
      <c r="G107" s="25"/>
      <c r="H107" s="25"/>
      <c r="I107" s="25"/>
      <c r="J107" s="25"/>
      <c r="K107" s="25"/>
    </row>
    <row r="108" spans="1:11" ht="15.75" customHeight="1">
      <c r="A108" s="20"/>
      <c r="B108" s="25"/>
      <c r="C108" s="25"/>
      <c r="D108" s="25"/>
      <c r="E108" s="25"/>
      <c r="F108" s="25"/>
      <c r="G108" s="25"/>
      <c r="H108" s="25"/>
      <c r="I108" s="25"/>
      <c r="J108" s="25"/>
      <c r="K108" s="25"/>
    </row>
    <row r="109" spans="1:11" ht="15.75" customHeight="1">
      <c r="A109" s="20"/>
      <c r="B109" s="25"/>
      <c r="C109" s="25"/>
      <c r="D109" s="25"/>
      <c r="E109" s="25"/>
      <c r="F109" s="25"/>
      <c r="G109" s="25"/>
      <c r="H109" s="25"/>
      <c r="I109" s="25"/>
      <c r="J109" s="25"/>
      <c r="K109" s="25"/>
    </row>
    <row r="110" spans="1:11" ht="15.75" customHeight="1">
      <c r="A110" s="4" t="s">
        <v>45</v>
      </c>
      <c r="B110" s="35"/>
      <c r="C110" s="4" t="s">
        <v>46</v>
      </c>
      <c r="D110" s="22"/>
      <c r="E110" s="76"/>
      <c r="F110" s="76"/>
      <c r="G110" s="76"/>
      <c r="H110" s="23"/>
      <c r="I110" s="25"/>
      <c r="J110" s="25"/>
      <c r="K110" s="25"/>
    </row>
    <row r="111" spans="1:11" ht="15.75" customHeight="1">
      <c r="A111" s="5"/>
      <c r="B111" s="36"/>
      <c r="C111" s="86"/>
      <c r="D111" s="86"/>
      <c r="E111" s="86"/>
      <c r="F111" s="86"/>
      <c r="G111" s="86"/>
      <c r="H111" s="37"/>
      <c r="I111" s="25"/>
      <c r="J111" s="25"/>
      <c r="K111" s="25"/>
    </row>
    <row r="112" spans="1:11" ht="24.75" customHeight="1">
      <c r="A112" s="4" t="s">
        <v>47</v>
      </c>
      <c r="B112" s="35"/>
      <c r="C112" s="4" t="s">
        <v>48</v>
      </c>
      <c r="D112" s="22"/>
      <c r="E112" s="35"/>
      <c r="F112" s="35"/>
      <c r="G112" s="35"/>
      <c r="H112" s="35"/>
      <c r="I112" s="25"/>
      <c r="J112" s="25"/>
      <c r="K112" s="25"/>
    </row>
    <row r="113" spans="1:11" ht="15.75" customHeight="1">
      <c r="A113" s="25"/>
      <c r="B113" s="25"/>
      <c r="C113" s="25"/>
      <c r="D113" s="25"/>
      <c r="E113" s="25"/>
      <c r="F113" s="25"/>
      <c r="G113" s="25"/>
      <c r="H113" s="25"/>
      <c r="I113" s="25"/>
      <c r="J113" s="25"/>
      <c r="K113" s="25"/>
    </row>
    <row r="114" spans="1:11" ht="15.75" customHeight="1">
      <c r="A114" s="25"/>
      <c r="B114" s="25"/>
      <c r="C114" s="25"/>
      <c r="D114" s="25"/>
      <c r="E114" s="25"/>
      <c r="F114" s="25"/>
      <c r="G114" s="25"/>
      <c r="H114" s="25"/>
      <c r="I114" s="25"/>
      <c r="J114" s="25"/>
      <c r="K114" s="25"/>
    </row>
  </sheetData>
  <sheetProtection algorithmName="SHA-512" hashValue="qyxb1QNO/RuKjyUbiaITvkg/8mnHrzIj5pc9pYsl+Ny3UKXImfVemKtJrfITg/lz9CNWeF20Ni0iAzAOjm/ZjQ==" saltValue="hnqEmLGVIPjzyyZEzzE6Ng==" spinCount="100000" sheet="1" objects="1" scenarios="1"/>
  <mergeCells count="125">
    <mergeCell ref="B68:K68"/>
    <mergeCell ref="B69:K69"/>
    <mergeCell ref="B70:E70"/>
    <mergeCell ref="F70:G70"/>
    <mergeCell ref="I70:K70"/>
    <mergeCell ref="B71:E71"/>
    <mergeCell ref="F71:G71"/>
    <mergeCell ref="I71:K71"/>
    <mergeCell ref="B62:K62"/>
    <mergeCell ref="B63:K63"/>
    <mergeCell ref="B64:E64"/>
    <mergeCell ref="F64:G64"/>
    <mergeCell ref="I64:K64"/>
    <mergeCell ref="B65:E65"/>
    <mergeCell ref="F65:G65"/>
    <mergeCell ref="I65:K65"/>
    <mergeCell ref="B67:K67"/>
    <mergeCell ref="B55:K55"/>
    <mergeCell ref="E110:G110"/>
    <mergeCell ref="B52:E52"/>
    <mergeCell ref="I52:K52"/>
    <mergeCell ref="B1:G1"/>
    <mergeCell ref="I1:K1"/>
    <mergeCell ref="A98:G98"/>
    <mergeCell ref="I98:K98"/>
    <mergeCell ref="I97:K97"/>
    <mergeCell ref="B104:E104"/>
    <mergeCell ref="B103:E103"/>
    <mergeCell ref="B102:E102"/>
    <mergeCell ref="F102:K102"/>
    <mergeCell ref="F103:K103"/>
    <mergeCell ref="F104:K104"/>
    <mergeCell ref="A102:A103"/>
    <mergeCell ref="B56:K56"/>
    <mergeCell ref="B57:K57"/>
    <mergeCell ref="B49:K49"/>
    <mergeCell ref="B50:K50"/>
    <mergeCell ref="B51:K51"/>
    <mergeCell ref="F52:G52"/>
    <mergeCell ref="D73:K73"/>
    <mergeCell ref="B61:K61"/>
    <mergeCell ref="B47:E47"/>
    <mergeCell ref="F47:G47"/>
    <mergeCell ref="I47:K47"/>
    <mergeCell ref="B40:K40"/>
    <mergeCell ref="C111:G111"/>
    <mergeCell ref="B31:D31"/>
    <mergeCell ref="B30:D30"/>
    <mergeCell ref="B29:D29"/>
    <mergeCell ref="B28:D28"/>
    <mergeCell ref="C75:D75"/>
    <mergeCell ref="C80:D80"/>
    <mergeCell ref="A106:K106"/>
    <mergeCell ref="D77:K77"/>
    <mergeCell ref="D82:K82"/>
    <mergeCell ref="A97:G97"/>
    <mergeCell ref="B58:E58"/>
    <mergeCell ref="F58:G58"/>
    <mergeCell ref="I58:K58"/>
    <mergeCell ref="B59:E59"/>
    <mergeCell ref="F59:G59"/>
    <mergeCell ref="I59:K59"/>
    <mergeCell ref="B53:E53"/>
    <mergeCell ref="F53:G53"/>
    <mergeCell ref="I53:K53"/>
    <mergeCell ref="F17:G17"/>
    <mergeCell ref="B38:K38"/>
    <mergeCell ref="I37:K37"/>
    <mergeCell ref="I39:K39"/>
    <mergeCell ref="B44:K44"/>
    <mergeCell ref="B45:K45"/>
    <mergeCell ref="B46:E46"/>
    <mergeCell ref="F46:G46"/>
    <mergeCell ref="I46:K46"/>
    <mergeCell ref="F37:G37"/>
    <mergeCell ref="F39:G39"/>
    <mergeCell ref="B33:K33"/>
    <mergeCell ref="I9:K9"/>
    <mergeCell ref="E31:K31"/>
    <mergeCell ref="B8:K8"/>
    <mergeCell ref="B27:K27"/>
    <mergeCell ref="B43:K43"/>
    <mergeCell ref="A28:A29"/>
    <mergeCell ref="B22:K22"/>
    <mergeCell ref="B23:K23"/>
    <mergeCell ref="B24:K24"/>
    <mergeCell ref="B25:K25"/>
    <mergeCell ref="B26:E26"/>
    <mergeCell ref="F26:G26"/>
    <mergeCell ref="I26:K26"/>
    <mergeCell ref="B18:E18"/>
    <mergeCell ref="F18:G18"/>
    <mergeCell ref="I18:K18"/>
    <mergeCell ref="B19:K19"/>
    <mergeCell ref="B20:K20"/>
    <mergeCell ref="B21:K21"/>
    <mergeCell ref="B13:K13"/>
    <mergeCell ref="B14:K14"/>
    <mergeCell ref="B15:K15"/>
    <mergeCell ref="B16:K16"/>
    <mergeCell ref="B17:E17"/>
    <mergeCell ref="B85:C85"/>
    <mergeCell ref="B73:C73"/>
    <mergeCell ref="D85:K85"/>
    <mergeCell ref="C87:D87"/>
    <mergeCell ref="D89:K89"/>
    <mergeCell ref="C92:D92"/>
    <mergeCell ref="D94:K94"/>
    <mergeCell ref="A2:A3"/>
    <mergeCell ref="B2:K2"/>
    <mergeCell ref="B3:K3"/>
    <mergeCell ref="B4:K4"/>
    <mergeCell ref="B5:K5"/>
    <mergeCell ref="B6:K6"/>
    <mergeCell ref="I17:K17"/>
    <mergeCell ref="B10:K10"/>
    <mergeCell ref="B11:E11"/>
    <mergeCell ref="F11:G11"/>
    <mergeCell ref="I11:K11"/>
    <mergeCell ref="B12:E12"/>
    <mergeCell ref="F12:G12"/>
    <mergeCell ref="I12:K12"/>
    <mergeCell ref="B7:K7"/>
    <mergeCell ref="B9:E9"/>
    <mergeCell ref="F9:G9"/>
  </mergeCells>
  <dataValidations count="1">
    <dataValidation type="list" allowBlank="1" showInputMessage="1" showErrorMessage="1" sqref="D73 D85">
      <formula1>Отель</formula1>
    </dataValidation>
  </dataValidations>
  <hyperlinks>
    <hyperlink ref="A77" r:id="rId1"/>
    <hyperlink ref="A78" r:id="rId2"/>
  </hyperlinks>
  <pageMargins left="0.70866141732283472" right="0.70866141732283472" top="0.74803149606299213" bottom="0.74803149606299213" header="0.31496062992125984" footer="0.31496062992125984"/>
  <pageSetup paperSize="9" scale="71"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6" r:id="rId6" name="Check Box 4">
              <controlPr defaultSize="0" autoFill="0" autoLine="0" autoPict="0">
                <anchor moveWithCells="1">
                  <from>
                    <xdr:col>1</xdr:col>
                    <xdr:colOff>22860</xdr:colOff>
                    <xdr:row>27</xdr:row>
                    <xdr:rowOff>7620</xdr:rowOff>
                  </from>
                  <to>
                    <xdr:col>3</xdr:col>
                    <xdr:colOff>632460</xdr:colOff>
                    <xdr:row>27</xdr:row>
                    <xdr:rowOff>190500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22860</xdr:colOff>
                    <xdr:row>27</xdr:row>
                    <xdr:rowOff>190500</xdr:rowOff>
                  </from>
                  <to>
                    <xdr:col>2</xdr:col>
                    <xdr:colOff>365760</xdr:colOff>
                    <xdr:row>29</xdr:row>
                    <xdr:rowOff>22860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22860</xdr:colOff>
                    <xdr:row>28</xdr:row>
                    <xdr:rowOff>190500</xdr:rowOff>
                  </from>
                  <to>
                    <xdr:col>2</xdr:col>
                    <xdr:colOff>883920</xdr:colOff>
                    <xdr:row>30</xdr:row>
                    <xdr:rowOff>45720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30480</xdr:colOff>
                    <xdr:row>30</xdr:row>
                    <xdr:rowOff>7620</xdr:rowOff>
                  </from>
                  <to>
                    <xdr:col>1</xdr:col>
                    <xdr:colOff>723900</xdr:colOff>
                    <xdr:row>31</xdr:row>
                    <xdr:rowOff>22860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45720</xdr:colOff>
                    <xdr:row>27</xdr:row>
                    <xdr:rowOff>0</xdr:rowOff>
                  </from>
                  <to>
                    <xdr:col>10</xdr:col>
                    <xdr:colOff>381000</xdr:colOff>
                    <xdr:row>27</xdr:row>
                    <xdr:rowOff>190500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4</xdr:col>
                    <xdr:colOff>45720</xdr:colOff>
                    <xdr:row>27</xdr:row>
                    <xdr:rowOff>182880</xdr:rowOff>
                  </from>
                  <to>
                    <xdr:col>10</xdr:col>
                    <xdr:colOff>853440</xdr:colOff>
                    <xdr:row>29</xdr:row>
                    <xdr:rowOff>38100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60960</xdr:colOff>
                    <xdr:row>28</xdr:row>
                    <xdr:rowOff>152400</xdr:rowOff>
                  </from>
                  <to>
                    <xdr:col>8</xdr:col>
                    <xdr:colOff>68580</xdr:colOff>
                    <xdr:row>30</xdr:row>
                    <xdr:rowOff>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xdr:col>
                    <xdr:colOff>0</xdr:colOff>
                    <xdr:row>101</xdr:row>
                    <xdr:rowOff>0</xdr:rowOff>
                  </from>
                  <to>
                    <xdr:col>4</xdr:col>
                    <xdr:colOff>502920</xdr:colOff>
                    <xdr:row>102</xdr:row>
                    <xdr:rowOff>45720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xdr:col>
                    <xdr:colOff>0</xdr:colOff>
                    <xdr:row>102</xdr:row>
                    <xdr:rowOff>30480</xdr:rowOff>
                  </from>
                  <to>
                    <xdr:col>2</xdr:col>
                    <xdr:colOff>609600</xdr:colOff>
                    <xdr:row>102</xdr:row>
                    <xdr:rowOff>274320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xdr:col>
                    <xdr:colOff>0</xdr:colOff>
                    <xdr:row>102</xdr:row>
                    <xdr:rowOff>266700</xdr:rowOff>
                  </from>
                  <to>
                    <xdr:col>5</xdr:col>
                    <xdr:colOff>0</xdr:colOff>
                    <xdr:row>105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election activeCell="B7" sqref="B7"/>
    </sheetView>
  </sheetViews>
  <sheetFormatPr defaultRowHeight="14.4"/>
  <cols>
    <col min="1" max="1" width="18.6640625" customWidth="1"/>
    <col min="2" max="2" width="66.6640625" customWidth="1"/>
    <col min="3" max="3" width="6.33203125" customWidth="1"/>
    <col min="4" max="4" width="21" customWidth="1"/>
    <col min="5" max="5" width="7.6640625" customWidth="1"/>
    <col min="6" max="6" width="22" customWidth="1"/>
    <col min="8" max="8" width="15.33203125" customWidth="1"/>
    <col min="9" max="9" width="25.33203125" customWidth="1"/>
    <col min="10" max="10" width="20.109375" customWidth="1"/>
  </cols>
  <sheetData>
    <row r="1" spans="2:7">
      <c r="B1" t="s">
        <v>7</v>
      </c>
      <c r="D1" t="s">
        <v>12</v>
      </c>
      <c r="F1" t="s">
        <v>5</v>
      </c>
    </row>
    <row r="2" spans="2:7">
      <c r="B2" t="str">
        <f>B12</f>
        <v xml:space="preserve">Collection </v>
      </c>
      <c r="D2" s="38">
        <f>D12</f>
        <v>13700</v>
      </c>
      <c r="E2" s="38"/>
      <c r="F2" s="38">
        <f t="shared" ref="F2:F6" si="0">F12</f>
        <v>15900</v>
      </c>
    </row>
    <row r="3" spans="2:7">
      <c r="B3" t="str">
        <f>B13</f>
        <v>Collection  Superior</v>
      </c>
      <c r="D3" s="38">
        <f t="shared" ref="D3:D5" si="1">D13</f>
        <v>15200</v>
      </c>
      <c r="E3" s="38"/>
      <c r="F3" s="38">
        <f t="shared" si="0"/>
        <v>17400</v>
      </c>
    </row>
    <row r="4" spans="2:7">
      <c r="B4" t="str">
        <f>B14</f>
        <v>Collection Premium</v>
      </c>
      <c r="D4" s="38">
        <f t="shared" si="1"/>
        <v>16700</v>
      </c>
      <c r="E4" s="38"/>
      <c r="F4" s="38">
        <f t="shared" si="0"/>
        <v>18900</v>
      </c>
    </row>
    <row r="5" spans="2:7">
      <c r="B5" t="str">
        <f>B15</f>
        <v>Executive mountain view</v>
      </c>
      <c r="D5" s="38">
        <f t="shared" si="1"/>
        <v>18200</v>
      </c>
      <c r="E5" s="38"/>
      <c r="F5" s="38">
        <f t="shared" si="0"/>
        <v>20400</v>
      </c>
    </row>
    <row r="6" spans="2:7">
      <c r="B6" t="str">
        <f>B16</f>
        <v>Executive sea view</v>
      </c>
      <c r="D6" s="38">
        <f>D16</f>
        <v>19700</v>
      </c>
      <c r="E6" s="38"/>
      <c r="F6" s="38">
        <f t="shared" si="0"/>
        <v>21900</v>
      </c>
    </row>
    <row r="7" spans="2:7">
      <c r="D7" s="38"/>
      <c r="E7" s="38"/>
      <c r="F7" s="38"/>
    </row>
    <row r="8" spans="2:7">
      <c r="D8" s="38"/>
      <c r="F8" s="38"/>
    </row>
    <row r="9" spans="2:7">
      <c r="D9" s="38"/>
      <c r="F9" s="38"/>
    </row>
    <row r="12" spans="2:7">
      <c r="B12" t="s">
        <v>53</v>
      </c>
      <c r="D12">
        <v>13700</v>
      </c>
      <c r="F12">
        <f>D12+2200</f>
        <v>15900</v>
      </c>
      <c r="G12">
        <v>25</v>
      </c>
    </row>
    <row r="13" spans="2:7">
      <c r="B13" t="s">
        <v>54</v>
      </c>
      <c r="D13">
        <v>15200</v>
      </c>
      <c r="F13">
        <f t="shared" ref="F13:F16" si="2">D13+2200</f>
        <v>17400</v>
      </c>
      <c r="G13">
        <v>80</v>
      </c>
    </row>
    <row r="14" spans="2:7">
      <c r="B14" t="s">
        <v>55</v>
      </c>
      <c r="D14">
        <v>16700</v>
      </c>
      <c r="F14">
        <f t="shared" si="2"/>
        <v>18900</v>
      </c>
      <c r="G14">
        <v>60</v>
      </c>
    </row>
    <row r="15" spans="2:7">
      <c r="B15" t="s">
        <v>56</v>
      </c>
      <c r="D15">
        <v>18200</v>
      </c>
      <c r="F15">
        <f t="shared" si="2"/>
        <v>20400</v>
      </c>
      <c r="G15">
        <v>15</v>
      </c>
    </row>
    <row r="16" spans="2:7">
      <c r="B16" t="s">
        <v>57</v>
      </c>
      <c r="D16">
        <v>19700</v>
      </c>
      <c r="F16">
        <f t="shared" si="2"/>
        <v>21900</v>
      </c>
      <c r="G16">
        <v>19</v>
      </c>
    </row>
    <row r="17" spans="2:7">
      <c r="G17">
        <f>SUM(G12:G16)</f>
        <v>199</v>
      </c>
    </row>
    <row r="22" spans="2:7">
      <c r="B22" s="46"/>
    </row>
  </sheetData>
  <dataValidations count="2">
    <dataValidation type="list" allowBlank="1" showInputMessage="1" showErrorMessage="1" sqref="H1">
      <formula1>Отель</formula1>
    </dataValidation>
    <dataValidation type="list" allowBlank="1" showInputMessage="1" showErrorMessage="1" sqref="J1">
      <formula1>INDIRECT($H$1)</formula1>
    </dataValidation>
  </dataValidations>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9" sqref="D9"/>
    </sheetView>
  </sheetViews>
  <sheetFormatPr defaultRowHeight="14.4"/>
  <cols>
    <col min="1" max="1" width="25.33203125" customWidth="1"/>
    <col min="2" max="2" width="20.109375" customWidth="1"/>
    <col min="3" max="3" width="14.33203125" customWidth="1"/>
  </cols>
  <sheetData>
    <row r="1" spans="1:3">
      <c r="A1" s="45"/>
      <c r="B1" s="45" t="s">
        <v>4</v>
      </c>
      <c r="C1" s="45" t="s">
        <v>3</v>
      </c>
    </row>
    <row r="2" spans="1:3">
      <c r="A2" s="45" t="s">
        <v>9</v>
      </c>
      <c r="B2" s="45">
        <v>78000</v>
      </c>
      <c r="C2" s="45">
        <v>51000</v>
      </c>
    </row>
    <row r="3" spans="1:3">
      <c r="A3" s="45" t="s">
        <v>10</v>
      </c>
      <c r="B3" s="45">
        <v>78000</v>
      </c>
      <c r="C3" s="45">
        <v>51000</v>
      </c>
    </row>
    <row r="4" spans="1:3">
      <c r="A4" s="45" t="s">
        <v>11</v>
      </c>
      <c r="B4" s="45">
        <v>72000</v>
      </c>
      <c r="C4" s="45">
        <v>47000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Заявка</vt:lpstr>
      <vt:lpstr>отели</vt:lpstr>
      <vt:lpstr>Тип участия</vt:lpstr>
      <vt:lpstr>Отель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2024-07-01T06:18:14Z</dcterms:modified>
</cp:coreProperties>
</file>